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63" i="6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B65" i="6"/>
  <c r="B57" i="6"/>
  <c r="B53" i="6"/>
  <c r="B43" i="6"/>
  <c r="B33" i="6"/>
  <c r="B23" i="6"/>
  <c r="B13" i="6"/>
  <c r="B5" i="6"/>
  <c r="D53" i="6" l="1"/>
  <c r="G53" i="6" s="1"/>
  <c r="D43" i="6"/>
  <c r="D23" i="6"/>
  <c r="G43" i="6"/>
  <c r="G69" i="6"/>
  <c r="D13" i="6"/>
  <c r="G13" i="6" s="1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<sst xmlns="http://schemas.openxmlformats.org/spreadsheetml/2006/main" count="203" uniqueCount="142">
  <si>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</si>
  <si>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</si>
  <si>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</si>
  <si>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</si>
  <si>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</si>
  <si>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</si>
  <si>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</si>
  <si>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</si>
  <si>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</si>
  <si>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</si>
  <si>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</si>
  <si>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</si>
  <si>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</si>
  <si>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</si>
  <si>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</si>
  <si>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</si>
  <si>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</si>
  <si>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</si>
  <si>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</si>
  <si>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</si>
  <si>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</si>
  <si>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</si>
  <si>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</si>
  <si>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</si>
  <si>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</si>
  <si>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</si>
  <si>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</si>
  <si>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</si>
  <si>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</si>
  <si>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</si>
  <si>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</si>
  <si>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</si>
  <si>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</si>
  <si>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</si>
  <si>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</si>
  <si>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</si>
  <si>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</si>
  <si>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</si>
  <si>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</si>
  <si>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</si>
  <si>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</si>
  <si>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</si>
  <si>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</si>
  <si>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</si>
  <si>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</si>
  <si>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</si>
  <si>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</si>
  <si>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</si>
  <si>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</si>
  <si>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</si>
  <si>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</si>
  <si>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</si>
  <si>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</si>
  <si>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</si>
  <si>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</si>
  <si>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</si>
  <si>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</si>
  <si>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</si>
  <si>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</si>
  <si>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</si>
  <si>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</si>
  <si>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</si>
  <si>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</si>
  <si>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</si>
  <si>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</si>
  <si>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</si>
  <si>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</si>
  <si>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</si>
  <si>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</si>
  <si>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</si>
  <si>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</si>
  <si>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</si>
  <si>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</si>
  <si>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</si>
  <si>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</si>
  <si>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</si>
  <si>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</si>
  <si>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</si>
  <si>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</si>
  <si>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</si>
  <si>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</si>
  <si>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</si>
  <si>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</si>
  <si>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</si>
  <si>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</si>
  <si>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</si>
  <si>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</si>
  <si>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</si>
  <si>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</si>
  <si>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</si>
  <si>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</si>
  <si>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</si>
  <si>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</si>
  <si>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</si>
  <si>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</si>
  <si>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</si>
  <si>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</si>
  <si>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</si>
  <si>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</si>
  <si>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</si>
  <si>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</si>
  <si>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</si>
  <si>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</si>
  <si>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</si>
  <si>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</si>
  <si>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</si>
  <si>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</si>
  <si>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</si>
  <si>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</si>
  <si>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</si>
  <si>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</si>
  <si>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</si>
  <si>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</si>
  <si>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</si>
  <si>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</si>
  <si>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</si>
  <si>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</si>
  <si>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</si>
  <si>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</si>
  <si>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</si>
  <si>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</si>
  <si>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</si>
  <si>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</si>
  <si>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</si>
  <si>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</si>
  <si>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</si>
  <si>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</si>
  <si>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</si>
  <si>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</si>
  <si>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</si>
  <si>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</si>
  <si>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Municipal de Agua Potable y Alcantarillado de Uriangato, Gto.
Estado Analítico del Ejercicio del Presupuesto de Egresos
Clasificación por Objeto del Gasto (Capítulo y Concepto)
Del 1 de Enero al 31 de Marzo de 2024</t>
  </si>
  <si>
    <t>Sistema Municipal de Agua Potable y Alcantarillado de Uriangato, Gto.
Estado Analítico del Ejercicio del Presupuesto de Egresos
Clasificación Económica (por Tipo de Gasto)
Del 1 de Enero al 31 de Marzo de 2024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</si>
  <si>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</si>
  <si>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</si>
  <si>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</si>
  <si>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</si>
  <si>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</si>
  <si>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Sistema Municipal de Agua Potable y Alcantarillado de Uriangato, Gto.
Estado Analítico del Ejercicio del Presupuesto de Egresos
Clasificación Administrativa
Del 1 de Enero al 31 de Marzo de 2024</t>
  </si>
  <si>
    <t>Sistema Municipal de Agua Potable y Alcantarillado de Uriangato, Gto.
Estado Analítico del Ejercicio del Presupuesto de Egresos
Clasificación Administrativa (Poderes)
Del 1 de Enero al 31 de Marzo de 2024</t>
  </si>
  <si>
    <t>Sistema Municipal de Agua Potable y Alcantarillado de Uriangato, Gto.
Estado Analítico del Ejercicio del Presupuesto de Egresos
Clasificación Administrativa (Sector Paraestatal)
Del 1 de Enero al 31 de Marzo de 2024</t>
  </si>
  <si>
    <t>Sistema Municipal de Agua Potable y Alcantarillado de Uriangato, Gto.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</si>
</sst>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6" t="s">
        <v>131</v>
      </c>
      <c r="B1" s="36"/>
      <c r="C1" s="36"/>
      <c r="D1" s="36"/>
      <c r="E1" s="36"/>
      <c r="F1" s="36"/>
      <c r="G1" s="37"/>
    </row>
    <row r="2" spans="1:8" x14ac:dyDescent="0.2">
      <c r="A2" s="34"/>
      <c r="B2" s="38" t="s">
        <v>59</v>
      </c>
      <c r="C2" s="36"/>
      <c r="D2" s="36"/>
      <c r="E2" s="36"/>
      <c r="F2" s="37"/>
      <c r="G2" s="39" t="s">
        <v>58</v>
      </c>
    </row>
    <row r="3" spans="1:8" ht="24.95" customHeight="1" x14ac:dyDescent="0.2">
      <c r="A3" s="32" t="s">
        <v>53</v>
      </c>
      <c r="B3" s="3" t="s">
        <v>54</v>
      </c>
      <c r="C3" s="3" t="s">
        <v>119</v>
      </c>
      <c r="D3" s="3" t="s">
        <v>55</v>
      </c>
      <c r="E3" s="3" t="s">
        <v>56</v>
      </c>
      <c r="F3" s="3" t="s">
        <v>57</v>
      </c>
      <c r="G3" s="40"/>
    </row>
    <row r="4" spans="1:8" x14ac:dyDescent="0.2">
      <c r="A4" s="35"/>
      <c r="B4" s="4">
        <v>1</v>
      </c>
      <c r="C4" s="4">
        <v>2</v>
      </c>
      <c r="D4" s="4" t="s">
        <v>120</v>
      </c>
      <c r="E4" s="4">
        <v>4</v>
      </c>
      <c r="F4" s="4">
        <v>5</v>
      </c>
      <c r="G4" s="4" t="s">
        <v>121</v>
      </c>
    </row>
    <row r="5" spans="1:8" x14ac:dyDescent="0.2">
      <c r="A5" s="22" t="s">
        <v>60</v>
      </c>
      <c r="B5" s="15">
        <f>SUM(B6:B12)</f>
        <v>20204621.810000002</v>
      </c>
      <c r="C5" s="15">
        <f>SUM(C6:C12)</f>
        <v>0</v>
      </c>
      <c r="D5" s="15">
        <f>B5+C5</f>
        <v>20204621.810000002</v>
      </c>
      <c r="E5" s="15">
        <f>SUM(E6:E12)</f>
        <v>4025708.1200000006</v>
      </c>
      <c r="F5" s="15">
        <f>SUM(F6:F12)</f>
        <v>4025708.1200000006</v>
      </c>
      <c r="G5" s="15">
        <f>D5-E5</f>
        <v>16178913.690000001</v>
      </c>
    </row>
    <row r="6" spans="1:8" x14ac:dyDescent="0.2">
      <c r="A6" s="24" t="s">
        <v>64</v>
      </c>
      <c r="B6" s="6">
        <v>12381611.23</v>
      </c>
      <c r="C6" s="6">
        <v>0</v>
      </c>
      <c r="D6" s="6">
        <f t="shared" ref="D6:D69" si="0">B6+C6</f>
        <v>12381611.23</v>
      </c>
      <c r="E6" s="6">
        <v>3005848.62</v>
      </c>
      <c r="F6" s="6">
        <v>3005848.62</v>
      </c>
      <c r="G6" s="6">
        <f t="shared" ref="G6:G69" si="1">D6-E6</f>
        <v>9375762.6099999994</v>
      </c>
      <c r="H6" s="11">
        <v>1100</v>
      </c>
    </row>
    <row r="7" spans="1:8" x14ac:dyDescent="0.2">
      <c r="A7" s="24" t="s">
        <v>65</v>
      </c>
      <c r="B7" s="6">
        <v>0</v>
      </c>
      <c r="C7" s="6">
        <v>0</v>
      </c>
      <c r="D7" s="6">
        <f t="shared" si="0"/>
        <v>0</v>
      </c>
      <c r="E7" s="6">
        <v>0</v>
      </c>
      <c r="F7" s="6">
        <v>0</v>
      </c>
      <c r="G7" s="6">
        <f t="shared" si="1"/>
        <v>0</v>
      </c>
      <c r="H7" s="11">
        <v>1200</v>
      </c>
    </row>
    <row r="8" spans="1:8" x14ac:dyDescent="0.2">
      <c r="A8" s="24" t="s">
        <v>66</v>
      </c>
      <c r="B8" s="6">
        <v>2587710.58</v>
      </c>
      <c r="C8" s="6">
        <v>0</v>
      </c>
      <c r="D8" s="6">
        <f t="shared" si="0"/>
        <v>2587710.58</v>
      </c>
      <c r="E8" s="6">
        <v>97617.14</v>
      </c>
      <c r="F8" s="6">
        <v>97617.14</v>
      </c>
      <c r="G8" s="6">
        <f t="shared" si="1"/>
        <v>2490093.44</v>
      </c>
      <c r="H8" s="11">
        <v>1300</v>
      </c>
    </row>
    <row r="9" spans="1:8" x14ac:dyDescent="0.2">
      <c r="A9" s="24" t="s">
        <v>33</v>
      </c>
      <c r="B9" s="6">
        <v>3432500</v>
      </c>
      <c r="C9" s="6">
        <v>0</v>
      </c>
      <c r="D9" s="6">
        <f t="shared" si="0"/>
        <v>3432500</v>
      </c>
      <c r="E9" s="6">
        <v>611864.26</v>
      </c>
      <c r="F9" s="6">
        <v>611864.26</v>
      </c>
      <c r="G9" s="6">
        <f t="shared" si="1"/>
        <v>2820635.74</v>
      </c>
      <c r="H9" s="11">
        <v>1400</v>
      </c>
    </row>
    <row r="10" spans="1:8" x14ac:dyDescent="0.2">
      <c r="A10" s="24" t="s">
        <v>67</v>
      </c>
      <c r="B10" s="6">
        <v>1802800</v>
      </c>
      <c r="C10" s="6">
        <v>0</v>
      </c>
      <c r="D10" s="6">
        <f t="shared" si="0"/>
        <v>1802800</v>
      </c>
      <c r="E10" s="6">
        <v>310378.09999999998</v>
      </c>
      <c r="F10" s="6">
        <v>310378.09999999998</v>
      </c>
      <c r="G10" s="6">
        <f t="shared" si="1"/>
        <v>1492421.9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68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125</v>
      </c>
      <c r="B13" s="16">
        <f>SUM(B14:B22)</f>
        <v>8841000</v>
      </c>
      <c r="C13" s="16">
        <f>SUM(C14:C22)</f>
        <v>0</v>
      </c>
      <c r="D13" s="16">
        <f t="shared" si="0"/>
        <v>8841000</v>
      </c>
      <c r="E13" s="16">
        <f>SUM(E14:E22)</f>
        <v>1947426.0699999998</v>
      </c>
      <c r="F13" s="16">
        <f>SUM(F14:F22)</f>
        <v>1947426.0699999998</v>
      </c>
      <c r="G13" s="16">
        <f t="shared" si="1"/>
        <v>6893573.9299999997</v>
      </c>
      <c r="H13" s="23">
        <v>0</v>
      </c>
    </row>
    <row r="14" spans="1:8" x14ac:dyDescent="0.2">
      <c r="A14" s="24" t="s">
        <v>69</v>
      </c>
      <c r="B14" s="6">
        <v>490000</v>
      </c>
      <c r="C14" s="6">
        <v>0</v>
      </c>
      <c r="D14" s="6">
        <f t="shared" si="0"/>
        <v>490000</v>
      </c>
      <c r="E14" s="6">
        <v>130643.39</v>
      </c>
      <c r="F14" s="6">
        <v>130643.39</v>
      </c>
      <c r="G14" s="6">
        <f t="shared" si="1"/>
        <v>359356.61</v>
      </c>
      <c r="H14" s="11">
        <v>2100</v>
      </c>
    </row>
    <row r="15" spans="1:8" x14ac:dyDescent="0.2">
      <c r="A15" s="24" t="s">
        <v>70</v>
      </c>
      <c r="B15" s="6">
        <v>12000</v>
      </c>
      <c r="C15" s="6">
        <v>0</v>
      </c>
      <c r="D15" s="6">
        <f t="shared" si="0"/>
        <v>12000</v>
      </c>
      <c r="E15" s="6">
        <v>0</v>
      </c>
      <c r="F15" s="6">
        <v>0</v>
      </c>
      <c r="G15" s="6">
        <f t="shared" si="1"/>
        <v>12000</v>
      </c>
      <c r="H15" s="11">
        <v>2200</v>
      </c>
    </row>
    <row r="16" spans="1:8" x14ac:dyDescent="0.2">
      <c r="A16" s="24" t="s">
        <v>71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72</v>
      </c>
      <c r="B17" s="6">
        <v>5226000</v>
      </c>
      <c r="C17" s="6">
        <v>0</v>
      </c>
      <c r="D17" s="6">
        <f t="shared" si="0"/>
        <v>5226000</v>
      </c>
      <c r="E17" s="6">
        <v>945593.65</v>
      </c>
      <c r="F17" s="6">
        <v>945593.65</v>
      </c>
      <c r="G17" s="6">
        <f t="shared" si="1"/>
        <v>4280406.3499999996</v>
      </c>
      <c r="H17" s="11">
        <v>2400</v>
      </c>
    </row>
    <row r="18" spans="1:8" x14ac:dyDescent="0.2">
      <c r="A18" s="24" t="s">
        <v>73</v>
      </c>
      <c r="B18" s="6">
        <v>822000</v>
      </c>
      <c r="C18" s="6">
        <v>0</v>
      </c>
      <c r="D18" s="6">
        <f t="shared" si="0"/>
        <v>822000</v>
      </c>
      <c r="E18" s="6">
        <v>175953.45</v>
      </c>
      <c r="F18" s="6">
        <v>175953.45</v>
      </c>
      <c r="G18" s="6">
        <f t="shared" si="1"/>
        <v>646046.55000000005</v>
      </c>
      <c r="H18" s="11">
        <v>2500</v>
      </c>
    </row>
    <row r="19" spans="1:8" x14ac:dyDescent="0.2">
      <c r="A19" s="24" t="s">
        <v>74</v>
      </c>
      <c r="B19" s="6">
        <v>1184000</v>
      </c>
      <c r="C19" s="6">
        <v>0</v>
      </c>
      <c r="D19" s="6">
        <f t="shared" si="0"/>
        <v>1184000</v>
      </c>
      <c r="E19" s="6">
        <v>254946.37</v>
      </c>
      <c r="F19" s="6">
        <v>254946.37</v>
      </c>
      <c r="G19" s="6">
        <f t="shared" si="1"/>
        <v>929053.63</v>
      </c>
      <c r="H19" s="11">
        <v>2600</v>
      </c>
    </row>
    <row r="20" spans="1:8" x14ac:dyDescent="0.2">
      <c r="A20" s="24" t="s">
        <v>75</v>
      </c>
      <c r="B20" s="6">
        <v>285000</v>
      </c>
      <c r="C20" s="6">
        <v>0</v>
      </c>
      <c r="D20" s="6">
        <f t="shared" si="0"/>
        <v>285000</v>
      </c>
      <c r="E20" s="6">
        <v>116649.96</v>
      </c>
      <c r="F20" s="6">
        <v>116649.96</v>
      </c>
      <c r="G20" s="6">
        <f t="shared" si="1"/>
        <v>168350.03999999998</v>
      </c>
      <c r="H20" s="11">
        <v>2700</v>
      </c>
    </row>
    <row r="21" spans="1:8" x14ac:dyDescent="0.2">
      <c r="A21" s="24" t="s">
        <v>76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77</v>
      </c>
      <c r="B22" s="6">
        <v>822000</v>
      </c>
      <c r="C22" s="6">
        <v>0</v>
      </c>
      <c r="D22" s="6">
        <f t="shared" si="0"/>
        <v>822000</v>
      </c>
      <c r="E22" s="6">
        <v>323639.25</v>
      </c>
      <c r="F22" s="6">
        <v>323639.25</v>
      </c>
      <c r="G22" s="6">
        <f t="shared" si="1"/>
        <v>498360.75</v>
      </c>
      <c r="H22" s="11">
        <v>2900</v>
      </c>
    </row>
    <row r="23" spans="1:8" x14ac:dyDescent="0.2">
      <c r="A23" s="22" t="s">
        <v>61</v>
      </c>
      <c r="B23" s="16">
        <f>SUM(B24:B32)</f>
        <v>25845378.27</v>
      </c>
      <c r="C23" s="16">
        <f>SUM(C24:C32)</f>
        <v>0</v>
      </c>
      <c r="D23" s="16">
        <f t="shared" si="0"/>
        <v>25845378.27</v>
      </c>
      <c r="E23" s="16">
        <f>SUM(E24:E32)</f>
        <v>5392111.1399999997</v>
      </c>
      <c r="F23" s="16">
        <f>SUM(F24:F32)</f>
        <v>5392111.1399999997</v>
      </c>
      <c r="G23" s="16">
        <f t="shared" si="1"/>
        <v>20453267.129999999</v>
      </c>
      <c r="H23" s="23">
        <v>0</v>
      </c>
    </row>
    <row r="24" spans="1:8" x14ac:dyDescent="0.2">
      <c r="A24" s="24" t="s">
        <v>78</v>
      </c>
      <c r="B24" s="6">
        <v>15914878.27</v>
      </c>
      <c r="C24" s="6">
        <v>0</v>
      </c>
      <c r="D24" s="6">
        <f t="shared" si="0"/>
        <v>15914878.27</v>
      </c>
      <c r="E24" s="6">
        <v>3590974.42</v>
      </c>
      <c r="F24" s="6">
        <v>3590974.42</v>
      </c>
      <c r="G24" s="6">
        <f t="shared" si="1"/>
        <v>12323903.85</v>
      </c>
      <c r="H24" s="11">
        <v>3100</v>
      </c>
    </row>
    <row r="25" spans="1:8" x14ac:dyDescent="0.2">
      <c r="A25" s="24" t="s">
        <v>79</v>
      </c>
      <c r="B25" s="6">
        <v>367000</v>
      </c>
      <c r="C25" s="6">
        <v>0</v>
      </c>
      <c r="D25" s="6">
        <f t="shared" si="0"/>
        <v>367000</v>
      </c>
      <c r="E25" s="6">
        <v>6440</v>
      </c>
      <c r="F25" s="6">
        <v>6440</v>
      </c>
      <c r="G25" s="6">
        <f t="shared" si="1"/>
        <v>360560</v>
      </c>
      <c r="H25" s="11">
        <v>3200</v>
      </c>
    </row>
    <row r="26" spans="1:8" x14ac:dyDescent="0.2">
      <c r="A26" s="24" t="s">
        <v>80</v>
      </c>
      <c r="B26" s="6">
        <v>955000</v>
      </c>
      <c r="C26" s="6">
        <v>0</v>
      </c>
      <c r="D26" s="6">
        <f t="shared" si="0"/>
        <v>955000</v>
      </c>
      <c r="E26" s="6">
        <v>191161.4</v>
      </c>
      <c r="F26" s="6">
        <v>191161.4</v>
      </c>
      <c r="G26" s="6">
        <f t="shared" si="1"/>
        <v>763838.6</v>
      </c>
      <c r="H26" s="11">
        <v>3300</v>
      </c>
    </row>
    <row r="27" spans="1:8" x14ac:dyDescent="0.2">
      <c r="A27" s="24" t="s">
        <v>81</v>
      </c>
      <c r="B27" s="6">
        <v>251000</v>
      </c>
      <c r="C27" s="6">
        <v>0</v>
      </c>
      <c r="D27" s="6">
        <f t="shared" si="0"/>
        <v>251000</v>
      </c>
      <c r="E27" s="6">
        <v>46090.879999999997</v>
      </c>
      <c r="F27" s="6">
        <v>46090.879999999997</v>
      </c>
      <c r="G27" s="6">
        <f t="shared" si="1"/>
        <v>204909.12</v>
      </c>
      <c r="H27" s="11">
        <v>3400</v>
      </c>
    </row>
    <row r="28" spans="1:8" x14ac:dyDescent="0.2">
      <c r="A28" s="24" t="s">
        <v>82</v>
      </c>
      <c r="B28" s="6">
        <v>5955000</v>
      </c>
      <c r="C28" s="6">
        <v>0</v>
      </c>
      <c r="D28" s="6">
        <f t="shared" si="0"/>
        <v>5955000</v>
      </c>
      <c r="E28" s="6">
        <v>992431.34</v>
      </c>
      <c r="F28" s="6">
        <v>992431.34</v>
      </c>
      <c r="G28" s="6">
        <f t="shared" si="1"/>
        <v>4962568.66</v>
      </c>
      <c r="H28" s="11">
        <v>3500</v>
      </c>
    </row>
    <row r="29" spans="1:8" x14ac:dyDescent="0.2">
      <c r="A29" s="24" t="s">
        <v>83</v>
      </c>
      <c r="B29" s="6">
        <v>10000</v>
      </c>
      <c r="C29" s="6">
        <v>0</v>
      </c>
      <c r="D29" s="6">
        <f t="shared" si="0"/>
        <v>10000</v>
      </c>
      <c r="E29" s="6">
        <v>3640.1</v>
      </c>
      <c r="F29" s="6">
        <v>3640.1</v>
      </c>
      <c r="G29" s="6">
        <f t="shared" si="1"/>
        <v>6359.9</v>
      </c>
      <c r="H29" s="11">
        <v>3600</v>
      </c>
    </row>
    <row r="30" spans="1:8" x14ac:dyDescent="0.2">
      <c r="A30" s="24" t="s">
        <v>84</v>
      </c>
      <c r="B30" s="6">
        <v>64000</v>
      </c>
      <c r="C30" s="6">
        <v>0</v>
      </c>
      <c r="D30" s="6">
        <f t="shared" si="0"/>
        <v>64000</v>
      </c>
      <c r="E30" s="6">
        <v>0</v>
      </c>
      <c r="F30" s="6">
        <v>0</v>
      </c>
      <c r="G30" s="6">
        <f t="shared" si="1"/>
        <v>64000</v>
      </c>
      <c r="H30" s="11">
        <v>3700</v>
      </c>
    </row>
    <row r="31" spans="1:8" x14ac:dyDescent="0.2">
      <c r="A31" s="24" t="s">
        <v>85</v>
      </c>
      <c r="B31" s="6">
        <v>65000</v>
      </c>
      <c r="C31" s="6">
        <v>0</v>
      </c>
      <c r="D31" s="6">
        <f t="shared" si="0"/>
        <v>65000</v>
      </c>
      <c r="E31" s="6">
        <v>63700</v>
      </c>
      <c r="F31" s="6">
        <v>63700</v>
      </c>
      <c r="G31" s="6">
        <f t="shared" si="1"/>
        <v>1300</v>
      </c>
      <c r="H31" s="11">
        <v>3800</v>
      </c>
    </row>
    <row r="32" spans="1:8" x14ac:dyDescent="0.2">
      <c r="A32" s="24" t="s">
        <v>18</v>
      </c>
      <c r="B32" s="6">
        <v>2263500</v>
      </c>
      <c r="C32" s="6">
        <v>0</v>
      </c>
      <c r="D32" s="6">
        <f t="shared" si="0"/>
        <v>2263500</v>
      </c>
      <c r="E32" s="6">
        <v>497673</v>
      </c>
      <c r="F32" s="6">
        <v>497673</v>
      </c>
      <c r="G32" s="6">
        <f t="shared" si="1"/>
        <v>1765827</v>
      </c>
      <c r="H32" s="11">
        <v>3900</v>
      </c>
    </row>
    <row r="33" spans="1:8" x14ac:dyDescent="0.2">
      <c r="A33" s="22" t="s">
        <v>126</v>
      </c>
      <c r="B33" s="16">
        <f>SUM(B34:B42)</f>
        <v>0</v>
      </c>
      <c r="C33" s="16">
        <f>SUM(C34:C42)</f>
        <v>0</v>
      </c>
      <c r="D33" s="16">
        <f t="shared" si="0"/>
        <v>0</v>
      </c>
      <c r="E33" s="16">
        <f>SUM(E34:E42)</f>
        <v>0</v>
      </c>
      <c r="F33" s="16">
        <f>SUM(F34:F42)</f>
        <v>0</v>
      </c>
      <c r="G33" s="16">
        <f t="shared" si="1"/>
        <v>0</v>
      </c>
      <c r="H33" s="23">
        <v>0</v>
      </c>
    </row>
    <row r="34" spans="1:8" x14ac:dyDescent="0.2">
      <c r="A34" s="24" t="s">
        <v>86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87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88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89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90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91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92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127</v>
      </c>
      <c r="B43" s="16">
        <f>SUM(B44:B52)</f>
        <v>2594000</v>
      </c>
      <c r="C43" s="16">
        <f>SUM(C44:C52)</f>
        <v>0</v>
      </c>
      <c r="D43" s="16">
        <f t="shared" si="0"/>
        <v>2594000</v>
      </c>
      <c r="E43" s="16">
        <f>SUM(E44:E52)</f>
        <v>464609.11</v>
      </c>
      <c r="F43" s="16">
        <f>SUM(F44:F52)</f>
        <v>464609.11</v>
      </c>
      <c r="G43" s="16">
        <f t="shared" si="1"/>
        <v>2129390.89</v>
      </c>
      <c r="H43" s="23">
        <v>0</v>
      </c>
    </row>
    <row r="44" spans="1:8" x14ac:dyDescent="0.2">
      <c r="A44" s="5" t="s">
        <v>93</v>
      </c>
      <c r="B44" s="6">
        <v>878000</v>
      </c>
      <c r="C44" s="6">
        <v>0</v>
      </c>
      <c r="D44" s="6">
        <f t="shared" si="0"/>
        <v>878000</v>
      </c>
      <c r="E44" s="6">
        <v>28904.31</v>
      </c>
      <c r="F44" s="6">
        <v>28904.31</v>
      </c>
      <c r="G44" s="6">
        <f t="shared" si="1"/>
        <v>849095.69</v>
      </c>
      <c r="H44" s="11">
        <v>5100</v>
      </c>
    </row>
    <row r="45" spans="1:8" x14ac:dyDescent="0.2">
      <c r="A45" s="24" t="s">
        <v>94</v>
      </c>
      <c r="B45" s="6">
        <v>14000</v>
      </c>
      <c r="C45" s="6">
        <v>0</v>
      </c>
      <c r="D45" s="6">
        <f t="shared" si="0"/>
        <v>14000</v>
      </c>
      <c r="E45" s="6">
        <v>0</v>
      </c>
      <c r="F45" s="6">
        <v>0</v>
      </c>
      <c r="G45" s="6">
        <f t="shared" si="1"/>
        <v>14000</v>
      </c>
      <c r="H45" s="11">
        <v>5200</v>
      </c>
    </row>
    <row r="46" spans="1:8" x14ac:dyDescent="0.2">
      <c r="A46" s="24" t="s">
        <v>95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96</v>
      </c>
      <c r="B47" s="6">
        <v>30000</v>
      </c>
      <c r="C47" s="6">
        <v>0</v>
      </c>
      <c r="D47" s="6">
        <f t="shared" si="0"/>
        <v>30000</v>
      </c>
      <c r="E47" s="6">
        <v>0</v>
      </c>
      <c r="F47" s="6">
        <v>0</v>
      </c>
      <c r="G47" s="6">
        <f t="shared" si="1"/>
        <v>30000</v>
      </c>
      <c r="H47" s="11">
        <v>5400</v>
      </c>
    </row>
    <row r="48" spans="1:8" x14ac:dyDescent="0.2">
      <c r="A48" s="24" t="s">
        <v>97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98</v>
      </c>
      <c r="B49" s="6">
        <v>1672000</v>
      </c>
      <c r="C49" s="6">
        <v>0</v>
      </c>
      <c r="D49" s="6">
        <f t="shared" si="0"/>
        <v>1672000</v>
      </c>
      <c r="E49" s="6">
        <v>435704.8</v>
      </c>
      <c r="F49" s="6">
        <v>435704.8</v>
      </c>
      <c r="G49" s="6">
        <f t="shared" si="1"/>
        <v>1236295.2</v>
      </c>
      <c r="H49" s="11">
        <v>5600</v>
      </c>
    </row>
    <row r="50" spans="1:8" x14ac:dyDescent="0.2">
      <c r="A50" s="24" t="s">
        <v>99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100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101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62</v>
      </c>
      <c r="B53" s="16">
        <f>SUM(B54:B56)</f>
        <v>253900.49</v>
      </c>
      <c r="C53" s="16">
        <f>SUM(C54:C56)</f>
        <v>0</v>
      </c>
      <c r="D53" s="16">
        <f t="shared" si="0"/>
        <v>253900.49</v>
      </c>
      <c r="E53" s="16">
        <f>SUM(E54:E56)</f>
        <v>0</v>
      </c>
      <c r="F53" s="16">
        <f>SUM(F54:F56)</f>
        <v>0</v>
      </c>
      <c r="G53" s="16">
        <f t="shared" si="1"/>
        <v>253900.49</v>
      </c>
      <c r="H53" s="23">
        <v>0</v>
      </c>
    </row>
    <row r="54" spans="1:8" x14ac:dyDescent="0.2">
      <c r="A54" s="24" t="s">
        <v>102</v>
      </c>
      <c r="B54" s="6">
        <v>100000</v>
      </c>
      <c r="C54" s="6">
        <v>0</v>
      </c>
      <c r="D54" s="6">
        <f t="shared" si="0"/>
        <v>100000</v>
      </c>
      <c r="E54" s="6">
        <v>0</v>
      </c>
      <c r="F54" s="6">
        <v>0</v>
      </c>
      <c r="G54" s="6">
        <f t="shared" si="1"/>
        <v>100000</v>
      </c>
      <c r="H54" s="11">
        <v>6100</v>
      </c>
    </row>
    <row r="55" spans="1:8" x14ac:dyDescent="0.2">
      <c r="A55" s="24" t="s">
        <v>103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104</v>
      </c>
      <c r="B56" s="6">
        <v>153900.49</v>
      </c>
      <c r="C56" s="6">
        <v>0</v>
      </c>
      <c r="D56" s="6">
        <f t="shared" si="0"/>
        <v>153900.49</v>
      </c>
      <c r="E56" s="6">
        <v>0</v>
      </c>
      <c r="F56" s="6">
        <v>0</v>
      </c>
      <c r="G56" s="6">
        <f t="shared" si="1"/>
        <v>153900.49</v>
      </c>
      <c r="H56" s="11">
        <v>6300</v>
      </c>
    </row>
    <row r="57" spans="1:8" x14ac:dyDescent="0.2">
      <c r="A57" s="22" t="s">
        <v>128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105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106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107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108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109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110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111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129</v>
      </c>
      <c r="B65" s="16">
        <f>SUM(B66:B68)</f>
        <v>3000000</v>
      </c>
      <c r="C65" s="16">
        <f>SUM(C66:C68)</f>
        <v>0</v>
      </c>
      <c r="D65" s="16">
        <f t="shared" si="0"/>
        <v>3000000</v>
      </c>
      <c r="E65" s="16">
        <f>SUM(E66:E68)</f>
        <v>0</v>
      </c>
      <c r="F65" s="16">
        <f>SUM(F66:F68)</f>
        <v>0</v>
      </c>
      <c r="G65" s="16">
        <f t="shared" si="1"/>
        <v>3000000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3000000</v>
      </c>
      <c r="C68" s="6">
        <v>0</v>
      </c>
      <c r="D68" s="6">
        <f t="shared" si="0"/>
        <v>3000000</v>
      </c>
      <c r="E68" s="6">
        <v>0</v>
      </c>
      <c r="F68" s="6">
        <v>0</v>
      </c>
      <c r="G68" s="6">
        <f t="shared" si="1"/>
        <v>3000000</v>
      </c>
      <c r="H68" s="11">
        <v>8500</v>
      </c>
    </row>
    <row r="69" spans="1:8" x14ac:dyDescent="0.2">
      <c r="A69" s="22" t="s">
        <v>63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112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113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114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115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116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117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118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52</v>
      </c>
      <c r="B77" s="18">
        <f t="shared" ref="B77:G77" si="4">SUM(B5+B13+B23+B33+B43+B53+B57+B65+B69)</f>
        <v>60738900.57</v>
      </c>
      <c r="C77" s="18">
        <f t="shared" si="4"/>
        <v>0</v>
      </c>
      <c r="D77" s="18">
        <f t="shared" si="4"/>
        <v>60738900.57</v>
      </c>
      <c r="E77" s="18">
        <f t="shared" si="4"/>
        <v>11829854.439999999</v>
      </c>
      <c r="F77" s="18">
        <f t="shared" si="4"/>
        <v>11829854.439999999</v>
      </c>
      <c r="G77" s="18">
        <f t="shared" si="4"/>
        <v>48909046.130000003</v>
      </c>
      <c r="H77" s="31"/>
    </row>
    <row r="78" spans="1:8" x14ac:dyDescent="0.2">
      <c r="H78" s="31"/>
    </row>
    <row r="79" spans="1:8" x14ac:dyDescent="0.2">
      <c r="A79" s="1" t="s">
        <v>122</v>
      </c>
      <c r="H79" s="31"/>
    </row>
    <row r="80" spans="1:8" x14ac:dyDescent="0.2">
      <c r="H80" s="31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zoomScaleNormal="10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8" t="s">
        <v>132</v>
      </c>
      <c r="B1" s="36"/>
      <c r="C1" s="36"/>
      <c r="D1" s="36"/>
      <c r="E1" s="36"/>
      <c r="F1" s="36"/>
      <c r="G1" s="37"/>
    </row>
    <row r="2" spans="1:7" x14ac:dyDescent="0.2">
      <c r="A2" s="33"/>
      <c r="B2" s="38" t="s">
        <v>59</v>
      </c>
      <c r="C2" s="36"/>
      <c r="D2" s="36"/>
      <c r="E2" s="36"/>
      <c r="F2" s="37"/>
      <c r="G2" s="39" t="s">
        <v>58</v>
      </c>
    </row>
    <row r="3" spans="1:7" ht="24.95" customHeight="1" x14ac:dyDescent="0.2">
      <c r="A3" s="32" t="s">
        <v>53</v>
      </c>
      <c r="B3" s="3" t="s">
        <v>54</v>
      </c>
      <c r="C3" s="3" t="s">
        <v>119</v>
      </c>
      <c r="D3" s="3" t="s">
        <v>55</v>
      </c>
      <c r="E3" s="3" t="s">
        <v>56</v>
      </c>
      <c r="F3" s="3" t="s">
        <v>57</v>
      </c>
      <c r="G3" s="40"/>
    </row>
    <row r="4" spans="1:7" x14ac:dyDescent="0.2">
      <c r="A4" s="35"/>
      <c r="B4" s="4">
        <v>1</v>
      </c>
      <c r="C4" s="4">
        <v>2</v>
      </c>
      <c r="D4" s="4" t="s">
        <v>120</v>
      </c>
      <c r="E4" s="4">
        <v>4</v>
      </c>
      <c r="F4" s="4">
        <v>5</v>
      </c>
      <c r="G4" s="4" t="s">
        <v>121</v>
      </c>
    </row>
    <row r="5" spans="1:7" x14ac:dyDescent="0.2">
      <c r="A5" s="7" t="s">
        <v>0</v>
      </c>
      <c r="B5" s="19">
        <v>54891000.079999998</v>
      </c>
      <c r="C5" s="19">
        <v>0</v>
      </c>
      <c r="D5" s="19">
        <f>B5+C5</f>
        <v>54891000.079999998</v>
      </c>
      <c r="E5" s="19">
        <v>11365245.33</v>
      </c>
      <c r="F5" s="19">
        <v>11365245.33</v>
      </c>
      <c r="G5" s="19">
        <f>D5-E5</f>
        <v>43525754.75</v>
      </c>
    </row>
    <row r="6" spans="1:7" x14ac:dyDescent="0.2">
      <c r="A6" s="7" t="s">
        <v>1</v>
      </c>
      <c r="B6" s="19">
        <v>5847900.4900000002</v>
      </c>
      <c r="C6" s="19">
        <v>0</v>
      </c>
      <c r="D6" s="19">
        <f>B6+C6</f>
        <v>5847900.4900000002</v>
      </c>
      <c r="E6" s="19">
        <v>464609.11</v>
      </c>
      <c r="F6" s="19">
        <v>464609.11</v>
      </c>
      <c r="G6" s="19">
        <f>D6-E6</f>
        <v>5383291.3799999999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52</v>
      </c>
      <c r="B10" s="18">
        <f t="shared" ref="B10:G10" si="0">SUM(B5+B6+B7+B8+B9)</f>
        <v>60738900.57</v>
      </c>
      <c r="C10" s="18">
        <f t="shared" si="0"/>
        <v>0</v>
      </c>
      <c r="D10" s="18">
        <f t="shared" si="0"/>
        <v>60738900.57</v>
      </c>
      <c r="E10" s="18">
        <f t="shared" si="0"/>
        <v>11829854.439999999</v>
      </c>
      <c r="F10" s="18">
        <f t="shared" si="0"/>
        <v>11829854.439999999</v>
      </c>
      <c r="G10" s="18">
        <f t="shared" si="0"/>
        <v>48909046.130000003</v>
      </c>
    </row>
    <row r="12" spans="1:7" x14ac:dyDescent="0.2">
      <c r="A12" s="1" t="s">
        <v>122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8" t="s">
        <v>138</v>
      </c>
      <c r="B1" s="36"/>
      <c r="C1" s="36"/>
      <c r="D1" s="36"/>
      <c r="E1" s="36"/>
      <c r="F1" s="36"/>
      <c r="G1" s="37"/>
    </row>
    <row r="2" spans="1:7" x14ac:dyDescent="0.2">
      <c r="A2" s="33"/>
      <c r="B2" s="38" t="s">
        <v>59</v>
      </c>
      <c r="C2" s="36"/>
      <c r="D2" s="36"/>
      <c r="E2" s="36"/>
      <c r="F2" s="37"/>
      <c r="G2" s="39" t="s">
        <v>58</v>
      </c>
    </row>
    <row r="3" spans="1:7" ht="24.95" customHeight="1" x14ac:dyDescent="0.2">
      <c r="A3" s="32" t="s">
        <v>53</v>
      </c>
      <c r="B3" s="3" t="s">
        <v>54</v>
      </c>
      <c r="C3" s="3" t="s">
        <v>119</v>
      </c>
      <c r="D3" s="3" t="s">
        <v>55</v>
      </c>
      <c r="E3" s="3" t="s">
        <v>56</v>
      </c>
      <c r="F3" s="3" t="s">
        <v>57</v>
      </c>
      <c r="G3" s="40"/>
    </row>
    <row r="4" spans="1:7" x14ac:dyDescent="0.2">
      <c r="A4" s="35"/>
      <c r="B4" s="4">
        <v>1</v>
      </c>
      <c r="C4" s="4">
        <v>2</v>
      </c>
      <c r="D4" s="4" t="s">
        <v>120</v>
      </c>
      <c r="E4" s="4">
        <v>4</v>
      </c>
      <c r="F4" s="4">
        <v>5</v>
      </c>
      <c r="G4" s="4" t="s">
        <v>121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133</v>
      </c>
      <c r="B6" s="6">
        <v>1794557.8</v>
      </c>
      <c r="C6" s="6">
        <v>0</v>
      </c>
      <c r="D6" s="6">
        <f>B6+C6</f>
        <v>1794557.8</v>
      </c>
      <c r="E6" s="6">
        <v>294924</v>
      </c>
      <c r="F6" s="6">
        <v>294924</v>
      </c>
      <c r="G6" s="6">
        <f>D6-E6</f>
        <v>1499633.8</v>
      </c>
    </row>
    <row r="7" spans="1:7" x14ac:dyDescent="0.2">
      <c r="A7" s="27" t="s">
        <v>134</v>
      </c>
      <c r="B7" s="6">
        <v>6770182.79</v>
      </c>
      <c r="C7" s="6">
        <v>0</v>
      </c>
      <c r="D7" s="6">
        <f t="shared" ref="D7:D12" si="0">B7+C7</f>
        <v>6770182.79</v>
      </c>
      <c r="E7" s="6">
        <v>1533535.58</v>
      </c>
      <c r="F7" s="6">
        <v>1533535.58</v>
      </c>
      <c r="G7" s="6">
        <f t="shared" ref="G7:G12" si="1">D7-E7</f>
        <v>5236647.21</v>
      </c>
    </row>
    <row r="8" spans="1:7" x14ac:dyDescent="0.2">
      <c r="A8" s="27" t="s">
        <v>135</v>
      </c>
      <c r="B8" s="6">
        <v>43349859.700000003</v>
      </c>
      <c r="C8" s="6">
        <v>0</v>
      </c>
      <c r="D8" s="6">
        <f t="shared" si="0"/>
        <v>43349859.700000003</v>
      </c>
      <c r="E8" s="6">
        <v>8179656.7699999996</v>
      </c>
      <c r="F8" s="6">
        <v>8179656.7699999996</v>
      </c>
      <c r="G8" s="6">
        <f t="shared" si="1"/>
        <v>35170202.930000007</v>
      </c>
    </row>
    <row r="9" spans="1:7" x14ac:dyDescent="0.2">
      <c r="A9" s="27" t="s">
        <v>136</v>
      </c>
      <c r="B9" s="6">
        <v>7003038.3799999999</v>
      </c>
      <c r="C9" s="6">
        <v>0</v>
      </c>
      <c r="D9" s="6">
        <f t="shared" si="0"/>
        <v>7003038.3799999999</v>
      </c>
      <c r="E9" s="6">
        <v>1463060.27</v>
      </c>
      <c r="F9" s="6">
        <v>1463060.27</v>
      </c>
      <c r="G9" s="6">
        <f t="shared" si="1"/>
        <v>5539978.1099999994</v>
      </c>
    </row>
    <row r="10" spans="1:7" x14ac:dyDescent="0.2">
      <c r="A10" s="27" t="s">
        <v>137</v>
      </c>
      <c r="B10" s="6">
        <v>1821261.9</v>
      </c>
      <c r="C10" s="6">
        <v>0</v>
      </c>
      <c r="D10" s="6">
        <f t="shared" si="0"/>
        <v>1821261.9</v>
      </c>
      <c r="E10" s="6">
        <v>358677.82</v>
      </c>
      <c r="F10" s="6">
        <v>358677.82</v>
      </c>
      <c r="G10" s="6">
        <f t="shared" si="1"/>
        <v>1462584.0799999998</v>
      </c>
    </row>
    <row r="11" spans="1:7" x14ac:dyDescent="0.2">
      <c r="A11" s="27" t="s">
        <v>50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7" t="s">
        <v>51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7"/>
      <c r="B13" s="6"/>
      <c r="C13" s="6"/>
      <c r="D13" s="6"/>
      <c r="E13" s="6"/>
      <c r="F13" s="6"/>
      <c r="G13" s="6"/>
    </row>
    <row r="14" spans="1:7" x14ac:dyDescent="0.2">
      <c r="A14" s="13" t="s">
        <v>52</v>
      </c>
      <c r="B14" s="21">
        <f t="shared" ref="B14:G14" si="2">SUM(B6:B13)</f>
        <v>60738900.570000008</v>
      </c>
      <c r="C14" s="21">
        <f t="shared" si="2"/>
        <v>0</v>
      </c>
      <c r="D14" s="21">
        <f t="shared" si="2"/>
        <v>60738900.570000008</v>
      </c>
      <c r="E14" s="21">
        <f t="shared" si="2"/>
        <v>11829854.439999999</v>
      </c>
      <c r="F14" s="21">
        <f t="shared" si="2"/>
        <v>11829854.439999999</v>
      </c>
      <c r="G14" s="21">
        <f t="shared" si="2"/>
        <v>48909046.130000003</v>
      </c>
    </row>
    <row r="17" spans="1:7" ht="45" customHeight="1" x14ac:dyDescent="0.2">
      <c r="A17" s="38" t="s">
        <v>139</v>
      </c>
      <c r="B17" s="36"/>
      <c r="C17" s="36"/>
      <c r="D17" s="36"/>
      <c r="E17" s="36"/>
      <c r="F17" s="36"/>
      <c r="G17" s="37"/>
    </row>
    <row r="18" spans="1:7" x14ac:dyDescent="0.2">
      <c r="A18" s="41" t="s">
        <v>53</v>
      </c>
      <c r="B18" s="38" t="s">
        <v>59</v>
      </c>
      <c r="C18" s="36"/>
      <c r="D18" s="36"/>
      <c r="E18" s="36"/>
      <c r="F18" s="37"/>
      <c r="G18" s="39" t="s">
        <v>58</v>
      </c>
    </row>
    <row r="19" spans="1:7" ht="22.5" x14ac:dyDescent="0.2">
      <c r="A19" s="42"/>
      <c r="B19" s="3" t="s">
        <v>54</v>
      </c>
      <c r="C19" s="3" t="s">
        <v>119</v>
      </c>
      <c r="D19" s="3" t="s">
        <v>55</v>
      </c>
      <c r="E19" s="3" t="s">
        <v>56</v>
      </c>
      <c r="F19" s="3" t="s">
        <v>57</v>
      </c>
      <c r="G19" s="40"/>
    </row>
    <row r="20" spans="1:7" x14ac:dyDescent="0.2">
      <c r="A20" s="43"/>
      <c r="B20" s="4">
        <v>1</v>
      </c>
      <c r="C20" s="4">
        <v>2</v>
      </c>
      <c r="D20" s="4" t="s">
        <v>120</v>
      </c>
      <c r="E20" s="4">
        <v>4</v>
      </c>
      <c r="F20" s="4">
        <v>5</v>
      </c>
      <c r="G20" s="4" t="s">
        <v>121</v>
      </c>
    </row>
    <row r="21" spans="1:7" x14ac:dyDescent="0.2">
      <c r="A21" s="28" t="s">
        <v>8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28" t="s">
        <v>9</v>
      </c>
      <c r="B22" s="6">
        <v>0</v>
      </c>
      <c r="C22" s="6">
        <v>0</v>
      </c>
      <c r="D22" s="6">
        <f t="shared" ref="D22:D24" si="3">B22+C22</f>
        <v>0</v>
      </c>
      <c r="E22" s="6">
        <v>0</v>
      </c>
      <c r="F22" s="6">
        <v>0</v>
      </c>
      <c r="G22" s="6">
        <f t="shared" ref="G22:G24" si="4">D22-E22</f>
        <v>0</v>
      </c>
    </row>
    <row r="23" spans="1:7" x14ac:dyDescent="0.2">
      <c r="A23" s="28" t="s">
        <v>10</v>
      </c>
      <c r="B23" s="6">
        <v>0</v>
      </c>
      <c r="C23" s="6">
        <v>0</v>
      </c>
      <c r="D23" s="6">
        <f t="shared" si="3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8" t="s">
        <v>123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13" t="s">
        <v>52</v>
      </c>
      <c r="B25" s="21">
        <f t="shared" ref="B25:G25" si="5">SUM(B21:B24)</f>
        <v>0</v>
      </c>
      <c r="C25" s="21">
        <f t="shared" si="5"/>
        <v>0</v>
      </c>
      <c r="D25" s="21">
        <f t="shared" si="5"/>
        <v>0</v>
      </c>
      <c r="E25" s="21">
        <f t="shared" si="5"/>
        <v>0</v>
      </c>
      <c r="F25" s="21">
        <f t="shared" si="5"/>
        <v>0</v>
      </c>
      <c r="G25" s="21">
        <f t="shared" si="5"/>
        <v>0</v>
      </c>
    </row>
    <row r="28" spans="1:7" ht="45" customHeight="1" x14ac:dyDescent="0.2">
      <c r="A28" s="38" t="s">
        <v>140</v>
      </c>
      <c r="B28" s="36"/>
      <c r="C28" s="36"/>
      <c r="D28" s="36"/>
      <c r="E28" s="36"/>
      <c r="F28" s="36"/>
      <c r="G28" s="37"/>
    </row>
    <row r="29" spans="1:7" x14ac:dyDescent="0.2">
      <c r="A29" s="41" t="s">
        <v>53</v>
      </c>
      <c r="B29" s="38" t="s">
        <v>59</v>
      </c>
      <c r="C29" s="36"/>
      <c r="D29" s="36"/>
      <c r="E29" s="36"/>
      <c r="F29" s="37"/>
      <c r="G29" s="39" t="s">
        <v>58</v>
      </c>
    </row>
    <row r="30" spans="1:7" ht="22.5" x14ac:dyDescent="0.2">
      <c r="A30" s="42"/>
      <c r="B30" s="3" t="s">
        <v>54</v>
      </c>
      <c r="C30" s="3" t="s">
        <v>119</v>
      </c>
      <c r="D30" s="3" t="s">
        <v>55</v>
      </c>
      <c r="E30" s="3" t="s">
        <v>56</v>
      </c>
      <c r="F30" s="3" t="s">
        <v>57</v>
      </c>
      <c r="G30" s="40"/>
    </row>
    <row r="31" spans="1:7" x14ac:dyDescent="0.2">
      <c r="A31" s="43"/>
      <c r="B31" s="4">
        <v>1</v>
      </c>
      <c r="C31" s="4">
        <v>2</v>
      </c>
      <c r="D31" s="4" t="s">
        <v>120</v>
      </c>
      <c r="E31" s="4">
        <v>4</v>
      </c>
      <c r="F31" s="4">
        <v>5</v>
      </c>
      <c r="G31" s="4" t="s">
        <v>121</v>
      </c>
    </row>
    <row r="32" spans="1:7" x14ac:dyDescent="0.2">
      <c r="A32" s="29" t="s">
        <v>12</v>
      </c>
      <c r="B32" s="6">
        <v>60738900.57</v>
      </c>
      <c r="C32" s="6">
        <v>0</v>
      </c>
      <c r="D32" s="6">
        <f t="shared" ref="D32:D38" si="6">B32+C32</f>
        <v>60738900.57</v>
      </c>
      <c r="E32" s="6">
        <v>11829854.439999999</v>
      </c>
      <c r="F32" s="6">
        <v>11829854.439999999</v>
      </c>
      <c r="G32" s="6">
        <f t="shared" ref="G32:G38" si="7">D32-E32</f>
        <v>48909046.130000003</v>
      </c>
    </row>
    <row r="33" spans="1:7" x14ac:dyDescent="0.2">
      <c r="A33" s="29" t="s">
        <v>11</v>
      </c>
      <c r="B33" s="6">
        <v>0</v>
      </c>
      <c r="C33" s="6">
        <v>0</v>
      </c>
      <c r="D33" s="6">
        <f t="shared" si="6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9" t="s">
        <v>13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 t="s">
        <v>25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11.25" customHeight="1" x14ac:dyDescent="0.2">
      <c r="A36" s="29" t="s">
        <v>26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9" t="s">
        <v>130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9" t="s">
        <v>14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13" t="s">
        <v>52</v>
      </c>
      <c r="B39" s="21">
        <f t="shared" ref="B39:G39" si="8">SUM(B32:B38)</f>
        <v>60738900.57</v>
      </c>
      <c r="C39" s="21">
        <f t="shared" si="8"/>
        <v>0</v>
      </c>
      <c r="D39" s="21">
        <f t="shared" si="8"/>
        <v>60738900.57</v>
      </c>
      <c r="E39" s="21">
        <f t="shared" si="8"/>
        <v>11829854.439999999</v>
      </c>
      <c r="F39" s="21">
        <f t="shared" si="8"/>
        <v>11829854.439999999</v>
      </c>
      <c r="G39" s="21">
        <f t="shared" si="8"/>
        <v>48909046.130000003</v>
      </c>
    </row>
    <row r="41" spans="1:7" x14ac:dyDescent="0.2">
      <c r="A41" s="1" t="s">
        <v>122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17:G17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M19" sqref="M19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38" t="s">
        <v>141</v>
      </c>
      <c r="B1" s="36"/>
      <c r="C1" s="36"/>
      <c r="D1" s="36"/>
      <c r="E1" s="36"/>
      <c r="F1" s="36"/>
      <c r="G1" s="37"/>
    </row>
    <row r="2" spans="1:7" x14ac:dyDescent="0.2">
      <c r="A2" s="35"/>
      <c r="B2" s="38" t="s">
        <v>59</v>
      </c>
      <c r="C2" s="36"/>
      <c r="D2" s="36"/>
      <c r="E2" s="36"/>
      <c r="F2" s="37"/>
      <c r="G2" s="39" t="s">
        <v>58</v>
      </c>
    </row>
    <row r="3" spans="1:7" ht="24.95" customHeight="1" x14ac:dyDescent="0.2">
      <c r="A3" s="32" t="s">
        <v>53</v>
      </c>
      <c r="B3" s="3" t="s">
        <v>54</v>
      </c>
      <c r="C3" s="3" t="s">
        <v>119</v>
      </c>
      <c r="D3" s="3" t="s">
        <v>55</v>
      </c>
      <c r="E3" s="3" t="s">
        <v>56</v>
      </c>
      <c r="F3" s="3" t="s">
        <v>57</v>
      </c>
      <c r="G3" s="40"/>
    </row>
    <row r="4" spans="1:7" x14ac:dyDescent="0.2">
      <c r="A4" s="35"/>
      <c r="B4" s="4">
        <v>1</v>
      </c>
      <c r="C4" s="4">
        <v>2</v>
      </c>
      <c r="D4" s="4" t="s">
        <v>120</v>
      </c>
      <c r="E4" s="4">
        <v>4</v>
      </c>
      <c r="F4" s="4">
        <v>5</v>
      </c>
      <c r="G4" s="4" t="s">
        <v>121</v>
      </c>
    </row>
    <row r="5" spans="1:7" x14ac:dyDescent="0.2">
      <c r="A5" s="10" t="s">
        <v>15</v>
      </c>
      <c r="B5" s="16">
        <f t="shared" ref="B5:G5" si="0">SUM(B6:B13)</f>
        <v>1821261.9</v>
      </c>
      <c r="C5" s="16">
        <f t="shared" si="0"/>
        <v>0</v>
      </c>
      <c r="D5" s="16">
        <f t="shared" si="0"/>
        <v>1821261.9</v>
      </c>
      <c r="E5" s="16">
        <f t="shared" si="0"/>
        <v>358677.82</v>
      </c>
      <c r="F5" s="16">
        <f t="shared" si="0"/>
        <v>358677.82</v>
      </c>
      <c r="G5" s="16">
        <f t="shared" si="0"/>
        <v>1462584.0799999998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124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1821261.9</v>
      </c>
      <c r="C10" s="6">
        <v>0</v>
      </c>
      <c r="D10" s="6">
        <f t="shared" si="1"/>
        <v>1821261.9</v>
      </c>
      <c r="E10" s="6">
        <v>358677.82</v>
      </c>
      <c r="F10" s="6">
        <v>358677.82</v>
      </c>
      <c r="G10" s="6">
        <f t="shared" si="2"/>
        <v>1462584.0799999998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58917638.670000002</v>
      </c>
      <c r="C14" s="16">
        <f t="shared" si="3"/>
        <v>0</v>
      </c>
      <c r="D14" s="16">
        <f t="shared" si="3"/>
        <v>58917638.670000002</v>
      </c>
      <c r="E14" s="16">
        <f t="shared" si="3"/>
        <v>11471176.619999999</v>
      </c>
      <c r="F14" s="16">
        <f t="shared" si="3"/>
        <v>11471176.619999999</v>
      </c>
      <c r="G14" s="16">
        <f t="shared" si="3"/>
        <v>47446462.050000004</v>
      </c>
    </row>
    <row r="15" spans="1:7" x14ac:dyDescent="0.2">
      <c r="A15" s="30" t="s">
        <v>42</v>
      </c>
      <c r="B15" s="6">
        <v>58917638.670000002</v>
      </c>
      <c r="C15" s="6">
        <v>0</v>
      </c>
      <c r="D15" s="6">
        <f>B15+C15</f>
        <v>58917638.670000002</v>
      </c>
      <c r="E15" s="6">
        <v>11471176.619999999</v>
      </c>
      <c r="F15" s="6">
        <v>11471176.619999999</v>
      </c>
      <c r="G15" s="6">
        <f t="shared" ref="G15:G21" si="4">D15-E15</f>
        <v>47446462.050000004</v>
      </c>
    </row>
    <row r="16" spans="1:7" x14ac:dyDescent="0.2">
      <c r="A16" s="30" t="s">
        <v>27</v>
      </c>
      <c r="B16" s="6">
        <v>0</v>
      </c>
      <c r="C16" s="6">
        <v>0</v>
      </c>
      <c r="D16" s="6">
        <f t="shared" ref="D16:D21" si="5">B16+C16</f>
        <v>0</v>
      </c>
      <c r="E16" s="6">
        <v>0</v>
      </c>
      <c r="F16" s="6">
        <v>0</v>
      </c>
      <c r="G16" s="6">
        <f t="shared" si="4"/>
        <v>0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44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45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52</v>
      </c>
      <c r="B37" s="21">
        <f t="shared" ref="B37:G37" si="12">SUM(B32+B22+B14+B5)</f>
        <v>60738900.57</v>
      </c>
      <c r="C37" s="21">
        <f t="shared" si="12"/>
        <v>0</v>
      </c>
      <c r="D37" s="21">
        <f t="shared" si="12"/>
        <v>60738900.57</v>
      </c>
      <c r="E37" s="21">
        <f t="shared" si="12"/>
        <v>11829854.439999999</v>
      </c>
      <c r="F37" s="21">
        <f t="shared" si="12"/>
        <v>11829854.439999999</v>
      </c>
      <c r="G37" s="21">
        <f t="shared" si="12"/>
        <v>48909046.130000003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122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2024-04-30T19:08:48Z</cp:lastPrinted>
  <dcterms:created xsi:type="dcterms:W3CDTF">2014-02-10T03:37:14Z</dcterms:created>
  <dcterms:modified xsi:type="dcterms:W3CDTF">2024-04-30T19:16:17Z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