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CUARTO TRIMESTRE 2024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4" l="1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30" i="4" l="1"/>
  <c r="Q30" i="4"/>
  <c r="I30" i="4" l="1"/>
  <c r="H30" i="4"/>
  <c r="G30" i="4"/>
  <c r="N4" i="4" l="1"/>
  <c r="Q4" i="4"/>
  <c r="P4" i="4"/>
</calcChain>
</file>

<file path=xl/sharedStrings.xml><?xml version="1.0" encoding="utf-8"?>
<sst xmlns="http://schemas.openxmlformats.org/spreadsheetml/2006/main" count="205" uniqueCount="61">
  <si>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</si>
  <si>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</si>
  <si>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</si>
  <si>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</si>
  <si>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</si>
  <si>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</si>
  <si>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</si>
  <si>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</si>
  <si>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</si>
  <si>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</si>
  <si>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</si>
  <si>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</si>
  <si>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</si>
  <si>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</si>
  <si>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</si>
  <si>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</si>
  <si>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</si>
  <si>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</si>
  <si>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</si>
  <si>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</si>
  <si>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</si>
  <si>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</t>
  </si>
  <si>
    <t>EFICIENT GEST DE REC Y DIRIGIR ACT DE AREAS DEL OO</t>
  </si>
  <si>
    <t>5110</t>
  </si>
  <si>
    <t>BIENES MUEBLES</t>
  </si>
  <si>
    <t>DIRECCION GENERAL</t>
  </si>
  <si>
    <t>31120M41A010000</t>
  </si>
  <si>
    <t>E0003</t>
  </si>
  <si>
    <t>MEJORA DE LOS PROCESOS COMERCIALES DEL ORGANISMO</t>
  </si>
  <si>
    <t>DIRECCION COMERCIAL</t>
  </si>
  <si>
    <t>31120M41A040000</t>
  </si>
  <si>
    <t>E0004</t>
  </si>
  <si>
    <t>"EFICIENTAR SERVICIO, SUMINISTRO Y CALIDAD DE AGUA</t>
  </si>
  <si>
    <t>DIRECCION TECNICA</t>
  </si>
  <si>
    <t>31120M41A030000</t>
  </si>
  <si>
    <t>M0001</t>
  </si>
  <si>
    <t>EFICIENTAR LOS PROC ADMVOS DE REC MAT Y HUMANOS</t>
  </si>
  <si>
    <t>DIRECCION ADMINISTRATIVA</t>
  </si>
  <si>
    <t>31120M41A020000</t>
  </si>
  <si>
    <t>M0002</t>
  </si>
  <si>
    <t>MANEJ EFIC DE REC FINANC DEL OO Y CUMP DE NORM VIG</t>
  </si>
  <si>
    <t>DIRECCION CONTABLE</t>
  </si>
  <si>
    <t>31120M41A050000</t>
  </si>
  <si>
    <t>5150</t>
  </si>
  <si>
    <t>5190</t>
  </si>
  <si>
    <t>5210</t>
  </si>
  <si>
    <t/>
  </si>
  <si>
    <t>5290</t>
  </si>
  <si>
    <t>5490</t>
  </si>
  <si>
    <t>5620</t>
  </si>
  <si>
    <t>5630</t>
  </si>
  <si>
    <t>5640</t>
  </si>
  <si>
    <t>5660</t>
  </si>
  <si>
    <t>5690</t>
  </si>
  <si>
    <t>K000101</t>
  </si>
  <si>
    <t>OBRAS DE INFRAESTRUCTURA HIDRAHULICA CONSTRUIDAS</t>
  </si>
  <si>
    <t>6130</t>
  </si>
  <si>
    <t>OBRA</t>
  </si>
  <si>
    <t>6310</t>
  </si>
  <si>
    <t>Sistema Municipal de Agua Potable y Alcantarillado de Uriangato, Gto.
Programas y Proyectos de Inversión
Del 1 de Enero al 31 de Diciembre de 2024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</si>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</sst>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9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5" fillId="0" borderId="0" xfId="0" applyFont="1"/>
  </cellXfs>
  <cellStyles count="39">
    <cellStyle name="Euro" xfId="3"/>
    <cellStyle name="Millares 2" xfId="4"/>
    <cellStyle name="Millares 2 2" xfId="5"/>
    <cellStyle name="Millares 2 2 2" xfId="24"/>
    <cellStyle name="Millares 2 2 3" xfId="33"/>
    <cellStyle name="Millares 2 3" xfId="6"/>
    <cellStyle name="Millares 2 3 2" xfId="25"/>
    <cellStyle name="Millares 2 3 3" xfId="34"/>
    <cellStyle name="Millares 2 4" xfId="23"/>
    <cellStyle name="Millares 2 5" xfId="32"/>
    <cellStyle name="Millares 3" xfId="7"/>
    <cellStyle name="Millares 3 2" xfId="26"/>
    <cellStyle name="Millares 3 3" xfId="35"/>
    <cellStyle name="Millares 4" xfId="28"/>
    <cellStyle name="Moneda 2" xfId="8"/>
    <cellStyle name="Moneda 2 2" xfId="27"/>
    <cellStyle name="Moneda 2 3" xfId="36"/>
    <cellStyle name="Moneda 3" xfId="20"/>
    <cellStyle name="Moneda 3 2" xfId="30"/>
    <cellStyle name="Normal" xfId="0" builtinId="0"/>
    <cellStyle name="Normal 2" xfId="9"/>
    <cellStyle name="Normal 2 2" xfId="10"/>
    <cellStyle name="Normal 2 3" xfId="37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  <cellStyle name="Porcentual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E30" sqref="E30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15" t="s">
        <v>59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15000</v>
      </c>
      <c r="H4" s="10">
        <v>3000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18000</v>
      </c>
      <c r="H5" s="10">
        <v>0</v>
      </c>
      <c r="I5" s="1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2" t="s">
        <v>31</v>
      </c>
      <c r="B6" s="12" t="s">
        <v>32</v>
      </c>
      <c r="C6" s="12" t="s">
        <v>23</v>
      </c>
      <c r="D6" s="12" t="s">
        <v>24</v>
      </c>
      <c r="E6" s="12" t="s">
        <v>34</v>
      </c>
      <c r="F6" s="12" t="s">
        <v>33</v>
      </c>
      <c r="G6" s="10">
        <v>17000</v>
      </c>
      <c r="H6" s="10">
        <v>17000</v>
      </c>
      <c r="I6" s="10">
        <v>6293.1</v>
      </c>
      <c r="J6" s="5"/>
      <c r="K6" s="5"/>
      <c r="L6" s="5"/>
      <c r="M6" s="8" t="s">
        <v>17</v>
      </c>
      <c r="N6" s="7">
        <f>IF(G6&gt;0,I6/G6,0)</f>
        <v>0.37018235294117652</v>
      </c>
      <c r="O6" s="7">
        <f>IF(H6&gt;0,I6/H6,0)</f>
        <v>0.37018235294117652</v>
      </c>
      <c r="P6" s="6">
        <f>IF(J6=0,0,L6/J6)</f>
        <v>0</v>
      </c>
      <c r="Q6" s="6">
        <f>IF(L6=0,0,L6/K6)</f>
        <v>0</v>
      </c>
    </row>
    <row r="7" spans="1:17" x14ac:dyDescent="0.25">
      <c r="A7" s="12" t="s">
        <v>35</v>
      </c>
      <c r="B7" s="12" t="s">
        <v>36</v>
      </c>
      <c r="C7" s="12" t="s">
        <v>23</v>
      </c>
      <c r="D7" s="12" t="s">
        <v>24</v>
      </c>
      <c r="E7" s="12" t="s">
        <v>38</v>
      </c>
      <c r="F7" s="12" t="s">
        <v>37</v>
      </c>
      <c r="G7" s="10">
        <v>20000</v>
      </c>
      <c r="H7" s="10">
        <v>3000</v>
      </c>
      <c r="I7" s="10">
        <v>2775.86</v>
      </c>
      <c r="J7" s="5"/>
      <c r="K7" s="5"/>
      <c r="L7" s="5"/>
      <c r="M7" s="8" t="s">
        <v>17</v>
      </c>
      <c r="N7" s="7">
        <f>IF(G7&gt;0,I7/G7,0)</f>
        <v>0.138793</v>
      </c>
      <c r="O7" s="7">
        <f>IF(H7&gt;0,I7/H7,0)</f>
        <v>0.9252866666666667</v>
      </c>
      <c r="P7" s="6">
        <f>IF(J7=0,0,L7/J7)</f>
        <v>0</v>
      </c>
      <c r="Q7" s="6">
        <f>IF(L7=0,0,L7/K7)</f>
        <v>0</v>
      </c>
    </row>
    <row r="8" spans="1:17" x14ac:dyDescent="0.25">
      <c r="A8" s="12" t="s">
        <v>39</v>
      </c>
      <c r="B8" s="12" t="s">
        <v>40</v>
      </c>
      <c r="C8" s="12" t="s">
        <v>23</v>
      </c>
      <c r="D8" s="12" t="s">
        <v>24</v>
      </c>
      <c r="E8" s="12" t="s">
        <v>42</v>
      </c>
      <c r="F8" s="12" t="s">
        <v>41</v>
      </c>
      <c r="G8" s="10">
        <v>10000</v>
      </c>
      <c r="H8" s="10">
        <v>0</v>
      </c>
      <c r="I8" s="10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A9" s="12" t="s">
        <v>21</v>
      </c>
      <c r="B9" s="12" t="s">
        <v>22</v>
      </c>
      <c r="C9" s="12" t="s">
        <v>43</v>
      </c>
      <c r="D9" s="12" t="s">
        <v>24</v>
      </c>
      <c r="E9" s="12" t="s">
        <v>26</v>
      </c>
      <c r="F9" s="12" t="s">
        <v>25</v>
      </c>
      <c r="G9" s="10">
        <v>15000</v>
      </c>
      <c r="H9" s="10">
        <v>6000</v>
      </c>
      <c r="I9" s="10">
        <v>4481.03</v>
      </c>
      <c r="J9" s="5"/>
      <c r="K9" s="5"/>
      <c r="L9" s="5"/>
      <c r="M9" s="8" t="s">
        <v>17</v>
      </c>
      <c r="N9" s="7">
        <f>IF(G9&gt;0,I9/G9,0)</f>
        <v>0.2987353333333333</v>
      </c>
      <c r="O9" s="7">
        <f>IF(H9&gt;0,I9/H9,0)</f>
        <v>0.74683833333333327</v>
      </c>
      <c r="P9" s="6">
        <f>IF(J9=0,0,L9/J9)</f>
        <v>0</v>
      </c>
      <c r="Q9" s="6">
        <f>IF(L9=0,0,L9/K9)</f>
        <v>0</v>
      </c>
    </row>
    <row r="10" spans="1:17" x14ac:dyDescent="0.25">
      <c r="A10" s="12" t="s">
        <v>27</v>
      </c>
      <c r="B10" s="12" t="s">
        <v>28</v>
      </c>
      <c r="C10" s="12" t="s">
        <v>43</v>
      </c>
      <c r="D10" s="12" t="s">
        <v>24</v>
      </c>
      <c r="E10" s="12" t="s">
        <v>30</v>
      </c>
      <c r="F10" s="12" t="s">
        <v>29</v>
      </c>
      <c r="G10" s="10">
        <v>70000</v>
      </c>
      <c r="H10" s="10">
        <v>70000</v>
      </c>
      <c r="I10" s="10">
        <v>62273.79</v>
      </c>
      <c r="J10" s="5"/>
      <c r="K10" s="5"/>
      <c r="L10" s="5"/>
      <c r="M10" s="8" t="s">
        <v>17</v>
      </c>
      <c r="N10" s="7">
        <f>IF(G10&gt;0,I10/G10,0)</f>
        <v>0.88962557142857146</v>
      </c>
      <c r="O10" s="7">
        <f>IF(H10&gt;0,I10/H10,0)</f>
        <v>0.88962557142857146</v>
      </c>
      <c r="P10" s="6">
        <f>IF(J10=0,0,L10/J10)</f>
        <v>0</v>
      </c>
      <c r="Q10" s="6">
        <f>IF(L10=0,0,L10/K10)</f>
        <v>0</v>
      </c>
    </row>
    <row r="11" spans="1:17" x14ac:dyDescent="0.25">
      <c r="A11" s="12" t="s">
        <v>31</v>
      </c>
      <c r="B11" s="12" t="s">
        <v>32</v>
      </c>
      <c r="C11" s="12" t="s">
        <v>43</v>
      </c>
      <c r="D11" s="12" t="s">
        <v>24</v>
      </c>
      <c r="E11" s="12" t="s">
        <v>34</v>
      </c>
      <c r="F11" s="12" t="s">
        <v>33</v>
      </c>
      <c r="G11" s="10">
        <v>600000</v>
      </c>
      <c r="H11" s="10">
        <v>500000</v>
      </c>
      <c r="I11" s="10">
        <v>409876</v>
      </c>
      <c r="J11" s="5"/>
      <c r="K11" s="5"/>
      <c r="L11" s="5"/>
      <c r="M11" s="8" t="s">
        <v>17</v>
      </c>
      <c r="N11" s="7">
        <f>IF(G11&gt;0,I11/G11,0)</f>
        <v>0.68312666666666666</v>
      </c>
      <c r="O11" s="7">
        <f>IF(H11&gt;0,I11/H11,0)</f>
        <v>0.81975200000000004</v>
      </c>
      <c r="P11" s="6">
        <f>IF(J11=0,0,L11/J11)</f>
        <v>0</v>
      </c>
      <c r="Q11" s="6">
        <f>IF(L11=0,0,L11/K11)</f>
        <v>0</v>
      </c>
    </row>
    <row r="12" spans="1:17" x14ac:dyDescent="0.25">
      <c r="A12" s="12" t="s">
        <v>35</v>
      </c>
      <c r="B12" s="12" t="s">
        <v>36</v>
      </c>
      <c r="C12" s="12" t="s">
        <v>43</v>
      </c>
      <c r="D12" s="12" t="s">
        <v>24</v>
      </c>
      <c r="E12" s="12" t="s">
        <v>38</v>
      </c>
      <c r="F12" s="12" t="s">
        <v>37</v>
      </c>
      <c r="G12" s="10">
        <v>40000</v>
      </c>
      <c r="H12" s="10">
        <v>29000</v>
      </c>
      <c r="I12" s="10">
        <v>28704.48</v>
      </c>
      <c r="J12" s="5"/>
      <c r="K12" s="5"/>
      <c r="L12" s="5"/>
      <c r="M12" s="8" t="s">
        <v>17</v>
      </c>
      <c r="N12" s="7">
        <f>IF(G12&gt;0,I12/G12,0)</f>
        <v>0.71761200000000003</v>
      </c>
      <c r="O12" s="7">
        <f>IF(H12&gt;0,I12/H12,0)</f>
        <v>0.98980965517241382</v>
      </c>
      <c r="P12" s="6">
        <f>IF(J12=0,0,L12/J12)</f>
        <v>0</v>
      </c>
      <c r="Q12" s="6">
        <f>IF(L12=0,0,L12/K12)</f>
        <v>0</v>
      </c>
    </row>
    <row r="13" spans="1:17" x14ac:dyDescent="0.25">
      <c r="A13" s="12" t="s">
        <v>39</v>
      </c>
      <c r="B13" s="12" t="s">
        <v>40</v>
      </c>
      <c r="C13" s="12" t="s">
        <v>43</v>
      </c>
      <c r="D13" s="12" t="s">
        <v>24</v>
      </c>
      <c r="E13" s="12" t="s">
        <v>42</v>
      </c>
      <c r="F13" s="12" t="s">
        <v>41</v>
      </c>
      <c r="G13" s="10">
        <v>25000</v>
      </c>
      <c r="H13" s="10">
        <v>15000</v>
      </c>
      <c r="I13" s="10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x14ac:dyDescent="0.25">
      <c r="A14" s="12" t="s">
        <v>21</v>
      </c>
      <c r="B14" s="12" t="s">
        <v>22</v>
      </c>
      <c r="C14" s="12" t="s">
        <v>44</v>
      </c>
      <c r="D14" s="12" t="s">
        <v>24</v>
      </c>
      <c r="E14" s="12" t="s">
        <v>26</v>
      </c>
      <c r="F14" s="12" t="s">
        <v>25</v>
      </c>
      <c r="G14" s="10">
        <v>4000</v>
      </c>
      <c r="H14" s="10">
        <v>4000</v>
      </c>
      <c r="I14" s="10">
        <v>1644.4</v>
      </c>
      <c r="J14" s="5"/>
      <c r="K14" s="5"/>
      <c r="L14" s="5"/>
      <c r="M14" s="8" t="s">
        <v>17</v>
      </c>
      <c r="N14" s="7">
        <f>IF(G14&gt;0,I14/G14,0)</f>
        <v>0.41110000000000002</v>
      </c>
      <c r="O14" s="7">
        <f>IF(H14&gt;0,I14/H14,0)</f>
        <v>0.41110000000000002</v>
      </c>
      <c r="P14" s="6">
        <f>IF(J14=0,0,L14/J14)</f>
        <v>0</v>
      </c>
      <c r="Q14" s="6">
        <f>IF(L14=0,0,L14/K14)</f>
        <v>0</v>
      </c>
    </row>
    <row r="15" spans="1:17" x14ac:dyDescent="0.25">
      <c r="A15" s="12" t="s">
        <v>27</v>
      </c>
      <c r="B15" s="12" t="s">
        <v>28</v>
      </c>
      <c r="C15" s="12" t="s">
        <v>44</v>
      </c>
      <c r="D15" s="12" t="s">
        <v>24</v>
      </c>
      <c r="E15" s="12" t="s">
        <v>30</v>
      </c>
      <c r="F15" s="12" t="s">
        <v>29</v>
      </c>
      <c r="G15" s="10">
        <v>30000</v>
      </c>
      <c r="H15" s="10">
        <v>2000</v>
      </c>
      <c r="I15" s="10">
        <v>1644.4</v>
      </c>
      <c r="J15" s="5"/>
      <c r="K15" s="5"/>
      <c r="L15" s="5"/>
      <c r="M15" s="8" t="s">
        <v>17</v>
      </c>
      <c r="N15" s="7">
        <f>IF(G15&gt;0,I15/G15,0)</f>
        <v>5.4813333333333339E-2</v>
      </c>
      <c r="O15" s="7">
        <f>IF(H15&gt;0,I15/H15,0)</f>
        <v>0.82220000000000004</v>
      </c>
      <c r="P15" s="6">
        <f>IF(J15=0,0,L15/J15)</f>
        <v>0</v>
      </c>
      <c r="Q15" s="6">
        <f>IF(L15=0,0,L15/K15)</f>
        <v>0</v>
      </c>
    </row>
    <row r="16" spans="1:17" x14ac:dyDescent="0.25">
      <c r="A16" s="12" t="s">
        <v>31</v>
      </c>
      <c r="B16" s="12" t="s">
        <v>32</v>
      </c>
      <c r="C16" s="12" t="s">
        <v>44</v>
      </c>
      <c r="D16" s="12" t="s">
        <v>24</v>
      </c>
      <c r="E16" s="12" t="s">
        <v>34</v>
      </c>
      <c r="F16" s="12" t="s">
        <v>33</v>
      </c>
      <c r="G16" s="10">
        <v>10000</v>
      </c>
      <c r="H16" s="10">
        <v>10000</v>
      </c>
      <c r="I16" s="10">
        <v>8521.98</v>
      </c>
      <c r="J16" s="5"/>
      <c r="K16" s="5"/>
      <c r="L16" s="5"/>
      <c r="M16" s="8" t="s">
        <v>17</v>
      </c>
      <c r="N16" s="7">
        <f>IF(G16&gt;0,I16/G16,0)</f>
        <v>0.85219800000000001</v>
      </c>
      <c r="O16" s="7">
        <f>IF(H16&gt;0,I16/H16,0)</f>
        <v>0.85219800000000001</v>
      </c>
      <c r="P16" s="6">
        <f>IF(J16=0,0,L16/J16)</f>
        <v>0</v>
      </c>
      <c r="Q16" s="6">
        <f>IF(L16=0,0,L16/K16)</f>
        <v>0</v>
      </c>
    </row>
    <row r="17" spans="1:18" x14ac:dyDescent="0.25">
      <c r="A17" s="12" t="s">
        <v>35</v>
      </c>
      <c r="B17" s="12" t="s">
        <v>36</v>
      </c>
      <c r="C17" s="12" t="s">
        <v>44</v>
      </c>
      <c r="D17" s="12" t="s">
        <v>24</v>
      </c>
      <c r="E17" s="12" t="s">
        <v>38</v>
      </c>
      <c r="F17" s="12" t="s">
        <v>37</v>
      </c>
      <c r="G17" s="10">
        <v>3000</v>
      </c>
      <c r="H17" s="10">
        <v>3000</v>
      </c>
      <c r="I17" s="10">
        <v>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</v>
      </c>
      <c r="P17" s="6">
        <f>IF(J17=0,0,L17/J17)</f>
        <v>0</v>
      </c>
      <c r="Q17" s="6">
        <f>IF(L17=0,0,L17/K17)</f>
        <v>0</v>
      </c>
    </row>
    <row r="18" spans="1:18" x14ac:dyDescent="0.25">
      <c r="A18" s="12" t="s">
        <v>39</v>
      </c>
      <c r="B18" s="12" t="s">
        <v>40</v>
      </c>
      <c r="C18" s="12" t="s">
        <v>44</v>
      </c>
      <c r="D18" s="12" t="s">
        <v>24</v>
      </c>
      <c r="E18" s="12" t="s">
        <v>42</v>
      </c>
      <c r="F18" s="12" t="s">
        <v>41</v>
      </c>
      <c r="G18" s="10">
        <v>1000</v>
      </c>
      <c r="H18" s="10">
        <v>1000</v>
      </c>
      <c r="I18" s="10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8" x14ac:dyDescent="0.25">
      <c r="A19" s="12" t="s">
        <v>35</v>
      </c>
      <c r="B19" s="12" t="s">
        <v>36</v>
      </c>
      <c r="C19" s="12" t="s">
        <v>45</v>
      </c>
      <c r="D19" s="12" t="s">
        <v>24</v>
      </c>
      <c r="E19" s="12" t="s">
        <v>38</v>
      </c>
      <c r="F19" s="12" t="s">
        <v>37</v>
      </c>
      <c r="G19" s="10">
        <v>12000</v>
      </c>
      <c r="H19" s="10">
        <v>0</v>
      </c>
      <c r="I19" s="10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8" x14ac:dyDescent="0.25">
      <c r="A20" s="12" t="s">
        <v>46</v>
      </c>
      <c r="B20" s="12" t="s">
        <v>36</v>
      </c>
      <c r="C20" s="12" t="s">
        <v>47</v>
      </c>
      <c r="D20" s="12" t="s">
        <v>24</v>
      </c>
      <c r="E20" s="12" t="s">
        <v>38</v>
      </c>
      <c r="F20" s="12" t="s">
        <v>37</v>
      </c>
      <c r="G20" s="10">
        <v>2000</v>
      </c>
      <c r="H20" s="10">
        <v>2000</v>
      </c>
      <c r="I20" s="10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8" x14ac:dyDescent="0.25">
      <c r="A21" s="12" t="s">
        <v>31</v>
      </c>
      <c r="B21" s="12" t="s">
        <v>32</v>
      </c>
      <c r="C21" s="12" t="s">
        <v>48</v>
      </c>
      <c r="D21" s="12" t="s">
        <v>24</v>
      </c>
      <c r="E21" s="12" t="s">
        <v>34</v>
      </c>
      <c r="F21" s="12" t="s">
        <v>33</v>
      </c>
      <c r="G21" s="10">
        <v>30000</v>
      </c>
      <c r="H21" s="10">
        <v>10000</v>
      </c>
      <c r="I21" s="10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8" x14ac:dyDescent="0.25">
      <c r="A22" s="12" t="s">
        <v>46</v>
      </c>
      <c r="B22" s="12" t="s">
        <v>32</v>
      </c>
      <c r="C22" s="12" t="s">
        <v>49</v>
      </c>
      <c r="D22" s="12" t="s">
        <v>24</v>
      </c>
      <c r="E22" s="12" t="s">
        <v>34</v>
      </c>
      <c r="F22" s="12" t="s">
        <v>33</v>
      </c>
      <c r="G22" s="10">
        <v>1200000</v>
      </c>
      <c r="H22" s="10">
        <v>1685332.84</v>
      </c>
      <c r="I22" s="10">
        <v>1602626.13</v>
      </c>
      <c r="J22" s="5"/>
      <c r="K22" s="5"/>
      <c r="L22" s="5"/>
      <c r="M22" s="8" t="s">
        <v>17</v>
      </c>
      <c r="N22" s="7">
        <f>IF(G22&gt;0,I22/G22,0)</f>
        <v>1.3355217749999999</v>
      </c>
      <c r="O22" s="7">
        <f>IF(H22&gt;0,I22/H22,0)</f>
        <v>0.95092559283423195</v>
      </c>
      <c r="P22" s="6">
        <f>IF(J22=0,0,L22/J22)</f>
        <v>0</v>
      </c>
      <c r="Q22" s="6">
        <f>IF(L22=0,0,L22/K22)</f>
        <v>0</v>
      </c>
    </row>
    <row r="23" spans="1:18" x14ac:dyDescent="0.25">
      <c r="A23" s="12" t="s">
        <v>46</v>
      </c>
      <c r="B23" s="12" t="s">
        <v>32</v>
      </c>
      <c r="C23" s="12" t="s">
        <v>50</v>
      </c>
      <c r="D23" s="12" t="s">
        <v>24</v>
      </c>
      <c r="E23" s="12" t="s">
        <v>34</v>
      </c>
      <c r="F23" s="12" t="s">
        <v>33</v>
      </c>
      <c r="G23" s="10">
        <v>200000</v>
      </c>
      <c r="H23" s="10">
        <v>80000</v>
      </c>
      <c r="I23" s="10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8" x14ac:dyDescent="0.25">
      <c r="A24" s="12" t="s">
        <v>27</v>
      </c>
      <c r="B24" s="12" t="s">
        <v>28</v>
      </c>
      <c r="C24" s="12" t="s">
        <v>51</v>
      </c>
      <c r="D24" s="12" t="s">
        <v>24</v>
      </c>
      <c r="E24" s="12" t="s">
        <v>30</v>
      </c>
      <c r="F24" s="12" t="s">
        <v>29</v>
      </c>
      <c r="G24" s="10">
        <v>45000</v>
      </c>
      <c r="H24" s="10">
        <v>36000</v>
      </c>
      <c r="I24" s="10">
        <v>36000</v>
      </c>
      <c r="J24" s="5"/>
      <c r="K24" s="5"/>
      <c r="L24" s="5"/>
      <c r="M24" s="8" t="s">
        <v>17</v>
      </c>
      <c r="N24" s="7">
        <f>IF(G24&gt;0,I24/G24,0)</f>
        <v>0.8</v>
      </c>
      <c r="O24" s="7">
        <f>IF(H24&gt;0,I24/H24,0)</f>
        <v>1</v>
      </c>
      <c r="P24" s="6">
        <f>IF(J24=0,0,L24/J24)</f>
        <v>0</v>
      </c>
      <c r="Q24" s="6">
        <f>IF(L24=0,0,L24/K24)</f>
        <v>0</v>
      </c>
    </row>
    <row r="25" spans="1:18" x14ac:dyDescent="0.25">
      <c r="A25" s="12" t="s">
        <v>31</v>
      </c>
      <c r="B25" s="12" t="s">
        <v>32</v>
      </c>
      <c r="C25" s="12" t="s">
        <v>52</v>
      </c>
      <c r="D25" s="12" t="s">
        <v>24</v>
      </c>
      <c r="E25" s="12" t="s">
        <v>34</v>
      </c>
      <c r="F25" s="12" t="s">
        <v>33</v>
      </c>
      <c r="G25" s="10">
        <v>200000</v>
      </c>
      <c r="H25" s="10">
        <v>100000</v>
      </c>
      <c r="I25" s="10">
        <v>74812.759999999995</v>
      </c>
      <c r="J25" s="5"/>
      <c r="K25" s="5"/>
      <c r="L25" s="5"/>
      <c r="M25" s="8" t="s">
        <v>17</v>
      </c>
      <c r="N25" s="7">
        <f>IF(G25&gt;0,I25/G25,0)</f>
        <v>0.37406379999999995</v>
      </c>
      <c r="O25" s="7">
        <f>IF(H25&gt;0,I25/H25,0)</f>
        <v>0.74812759999999989</v>
      </c>
      <c r="P25" s="6">
        <f>IF(J25=0,0,L25/J25)</f>
        <v>0</v>
      </c>
      <c r="Q25" s="6">
        <f>IF(L25=0,0,L25/K25)</f>
        <v>0</v>
      </c>
    </row>
    <row r="26" spans="1:18" x14ac:dyDescent="0.25">
      <c r="A26" s="12" t="s">
        <v>27</v>
      </c>
      <c r="B26" s="12" t="s">
        <v>28</v>
      </c>
      <c r="C26" s="12" t="s">
        <v>53</v>
      </c>
      <c r="D26" s="12" t="s">
        <v>24</v>
      </c>
      <c r="E26" s="12" t="s">
        <v>30</v>
      </c>
      <c r="F26" s="12" t="s">
        <v>29</v>
      </c>
      <c r="G26" s="10">
        <v>22000</v>
      </c>
      <c r="H26" s="10">
        <v>3000</v>
      </c>
      <c r="I26" s="10">
        <v>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</v>
      </c>
      <c r="P26" s="6">
        <f>IF(J26=0,0,L26/J26)</f>
        <v>0</v>
      </c>
      <c r="Q26" s="6">
        <f>IF(L26=0,0,L26/K26)</f>
        <v>0</v>
      </c>
    </row>
    <row r="27" spans="1:18" x14ac:dyDescent="0.25">
      <c r="A27" s="12" t="s">
        <v>31</v>
      </c>
      <c r="B27" s="12" t="s">
        <v>32</v>
      </c>
      <c r="C27" s="12" t="s">
        <v>53</v>
      </c>
      <c r="D27" s="12" t="s">
        <v>24</v>
      </c>
      <c r="E27" s="12" t="s">
        <v>34</v>
      </c>
      <c r="F27" s="12" t="s">
        <v>33</v>
      </c>
      <c r="G27" s="10">
        <v>5000</v>
      </c>
      <c r="H27" s="10">
        <v>5000</v>
      </c>
      <c r="I27" s="10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8" x14ac:dyDescent="0.25">
      <c r="A28" s="12" t="s">
        <v>54</v>
      </c>
      <c r="B28" s="12" t="s">
        <v>55</v>
      </c>
      <c r="C28" s="12" t="s">
        <v>56</v>
      </c>
      <c r="D28" s="12" t="s">
        <v>57</v>
      </c>
      <c r="E28" s="12" t="s">
        <v>34</v>
      </c>
      <c r="F28" s="12" t="s">
        <v>33</v>
      </c>
      <c r="G28" s="10">
        <v>100000</v>
      </c>
      <c r="H28" s="10">
        <v>100000</v>
      </c>
      <c r="I28" s="10">
        <v>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</v>
      </c>
      <c r="P28" s="6">
        <f>IF(J28=0,0,L28/J28)</f>
        <v>0</v>
      </c>
      <c r="Q28" s="6">
        <f>IF(L28=0,0,L28/K28)</f>
        <v>0</v>
      </c>
    </row>
    <row r="29" spans="1:18" x14ac:dyDescent="0.25">
      <c r="A29" s="12" t="s">
        <v>46</v>
      </c>
      <c r="B29" s="12" t="s">
        <v>55</v>
      </c>
      <c r="C29" s="12" t="s">
        <v>58</v>
      </c>
      <c r="D29" s="12" t="s">
        <v>57</v>
      </c>
      <c r="E29" s="12" t="s">
        <v>34</v>
      </c>
      <c r="F29" s="12" t="s">
        <v>33</v>
      </c>
      <c r="G29" s="10">
        <v>153900.49</v>
      </c>
      <c r="H29" s="10">
        <v>73900.490000000005</v>
      </c>
      <c r="I29" s="10">
        <v>62000</v>
      </c>
      <c r="J29" s="5"/>
      <c r="K29" s="5"/>
      <c r="L29" s="5"/>
      <c r="M29" s="8" t="s">
        <v>17</v>
      </c>
      <c r="N29" s="7">
        <f>IF(G29&gt;0,I29/G29,0)</f>
        <v>0.40285771669732828</v>
      </c>
      <c r="O29" s="7">
        <f>IF(H29&gt;0,I29/H29,0)</f>
        <v>0.83896602038768608</v>
      </c>
      <c r="P29" s="6">
        <f>IF(J29=0,0,L29/J29)</f>
        <v>0</v>
      </c>
      <c r="Q29" s="6">
        <f>IF(L29=0,0,L29/K29)</f>
        <v>0</v>
      </c>
    </row>
    <row r="30" spans="1:18" x14ac:dyDescent="0.25">
      <c r="A30" s="23" t="s">
        <v>60</v>
      </c>
      <c r="G30" s="11">
        <f>SUM(G4:G29)</f>
        <v>2847900.49</v>
      </c>
      <c r="H30" s="11">
        <f>SUM(H4:H29)</f>
        <v>2758233.33</v>
      </c>
      <c r="I30" s="11">
        <f>SUM(I4:I29)</f>
        <v>2301653.9299999997</v>
      </c>
      <c r="P30" s="14">
        <f t="shared" ref="P30" si="0">IF(J30=0,0,L30/J30)</f>
        <v>0</v>
      </c>
      <c r="Q30" s="14">
        <f t="shared" ref="Q30" si="1">IF(L30=0,0,L30/K30)</f>
        <v>0</v>
      </c>
      <c r="R30" s="13"/>
    </row>
    <row r="31" spans="1:18" x14ac:dyDescent="0.25">
      <c r="P31" s="13"/>
      <c r="Q31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Tere</cp:lastModifiedBy>
  <dcterms:created xsi:type="dcterms:W3CDTF">2023-06-21T19:35:53Z</dcterms:created>
  <dcterms:modified xsi:type="dcterms:W3CDTF">2025-01-23T20:23:15Z</dcterms:modified>
</cp:coreProperties>
</file>