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13_ncr:1_{50F7A41D-BCAE-46A2-A5A4-88599F984471}" xr6:coauthVersionLast="47" xr6:coauthVersionMax="47" xr10:uidLastSave="{00000000-0000-0000-0000-000000000000}"/>
  <bookViews>
    <workbookView xWindow="8490" yWindow="210" windowWidth="10740" windowHeight="1269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CFG!$A$3:$G$37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D12" i="6"/>
  <c r="G12" i="6" s="1"/>
  <c r="G11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8" i="5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G10" i="8"/>
  <c r="D38" i="5" l="1"/>
  <c r="D77" i="6"/>
  <c r="G5" i="6"/>
  <c r="G77" i="6" s="1"/>
  <c r="G38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<sst xmlns="http://schemas.openxmlformats.org/spreadsheetml/2006/main" count="202" uniqueCount="142">
  <si>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</si>
  <si>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</si>
  <si>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</si>
  <si>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</si>
  <si>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</si>
  <si>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</si>
  <si>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</si>
  <si>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</si>
  <si>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</si>
  <si>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</si>
  <si>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</si>
  <si>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</si>
  <si>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</si>
  <si>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</si>
  <si>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</si>
  <si>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</si>
  <si>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</si>
  <si>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</si>
  <si>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</si>
  <si>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</si>
  <si>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</si>
  <si>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</si>
  <si>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</si>
  <si>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</si>
  <si>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</si>
  <si>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</si>
  <si>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</si>
  <si>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</si>
  <si>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</si>
  <si>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</si>
  <si>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</si>
  <si>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</si>
  <si>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</si>
  <si>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</si>
  <si>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</si>
  <si>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</si>
  <si>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</si>
  <si>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</si>
  <si>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</si>
  <si>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</si>
  <si>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</si>
  <si>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</si>
  <si>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</si>
  <si>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</si>
  <si>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</si>
  <si>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</si>
  <si>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</si>
  <si>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</si>
  <si>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</si>
  <si>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</si>
  <si>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</si>
  <si>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</si>
  <si>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</si>
  <si>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</si>
  <si>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</si>
  <si>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</si>
  <si>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</si>
  <si>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</si>
  <si>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</si>
  <si>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</si>
  <si>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</si>
  <si>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</si>
  <si>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</si>
  <si>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</si>
  <si>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</si>
  <si>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</si>
  <si>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</si>
  <si>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</si>
  <si>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</si>
  <si>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</si>
  <si>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</si>
  <si>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</si>
  <si>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</si>
  <si>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</si>
  <si>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</si>
  <si>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</si>
  <si>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</si>
  <si>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</si>
  <si>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</si>
  <si>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</si>
  <si>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</si>
  <si>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</si>
  <si>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</si>
  <si>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</si>
  <si>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</si>
  <si>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</si>
  <si>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</si>
  <si>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</si>
  <si>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</si>
  <si>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</si>
  <si>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</si>
  <si>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</si>
  <si>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</si>
  <si>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</si>
  <si>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</si>
  <si>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</si>
  <si>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</si>
  <si>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</si>
  <si>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</si>
  <si>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</si>
  <si>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</si>
  <si>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</si>
  <si>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</si>
  <si>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</si>
  <si>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</si>
  <si>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</si>
  <si>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</si>
  <si>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</si>
  <si>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</si>
  <si>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</si>
  <si>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</si>
  <si>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</si>
  <si>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</si>
  <si>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</si>
  <si>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</si>
  <si>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</si>
  <si>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</si>
  <si>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</si>
  <si>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</si>
  <si>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</si>
  <si>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</si>
  <si>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</si>
  <si>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</si>
  <si>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</si>
  <si>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</si>
  <si>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</si>
  <si>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</si>
  <si>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</si>
  <si>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</si>
  <si>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</si>
  <si>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Casa de la Cultura de Uriangato
Estado Analítico del Ejercicio del Presupuesto de Egresos
Clasificación por Objeto del Gasto (Capítulo y Concepto)
Del 1 de Enero al 31 de Diciembre de 2023</t>
  </si>
  <si>
    <t>Casa de la Cultura de Uriangato
Estado Analítico del Ejercicio del Presupuesto de Egresos
Clasificación Económica (por Tipo de Gasto)
Del 1 de Enero al 31 de Diciembre de 2023</t>
  </si>
  <si>
    <t>31120M41C010000 DEPARTAMENTO DE ADMINIST</t>
  </si>
  <si>
    <t>31120M41C020000 COORDINACION DE DIFUSION</t>
  </si>
  <si>
    <t>31120M41C030000 COORDINACION DE FORMACIO</t>
  </si>
  <si>
    <t>31120M41C040000 COORDINACION DE BIBLIOTE</t>
  </si>
  <si>
    <t>Casa de la Cultura de Uriangato
Estado Analítico del Ejercicio del Presupuesto de Egresos
Clasificación Administrativa
Del 1 de Enero al 31 de Diciembre de 2023</t>
  </si>
  <si>
    <t>Casa de la Cultura de Uriangato
Estado Analítico del Ejercicio del Presupuesto de Egresos
Clasificación Administrativa (Poderes)
Del 1 de Enero al 31 de Diciembre de 2023</t>
  </si>
  <si>
    <t>Casa de la Cultura de Uriangato
Estado Analítico del Ejercicio del Presupuesto de Egresos
Clasificación Administrativa (Sector Paraestatal)
Del 1 de Enero al 31 de Diciembre de 2023</t>
  </si>
  <si>
    <t>Casa de la Cultura de Uriangato
Estado Analítico del Ejercicio del Presupuesto de Egresos
Clasificación Funcional (Finalidad y Función)
Del 1 de Enero al 31 de Diciembre de 2023</t>
  </si>
  <si>
    <t>Relaciones Exteriores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</si>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</sst>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2" fillId="0" borderId="0" xfId="0" applyFont="1" applyAlignment="1">
      <alignment horizontal="left" indent="2"/>
    </xf>
    <xf numFmtId="0" fontId="6" fillId="3" borderId="0" xfId="9" applyFont="1" applyFill="1" applyBorder="1" applyAlignment="1">
      <alignment vertical="center"/>
    </xf>
    <xf numFmtId="0" fontId="6" fillId="3" borderId="12" xfId="9" applyNumberFormat="1" applyFont="1" applyFill="1" applyBorder="1" applyAlignment="1">
      <alignment horizontal="center" vertical="center" wrapText="1"/>
    </xf>
    <xf numFmtId="0" fontId="0" fillId="3" borderId="0" xfId="0" applyFont="1" applyFill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0" t="s">
        <v>130</v>
      </c>
      <c r="B1" s="40"/>
      <c r="C1" s="40"/>
      <c r="D1" s="40"/>
      <c r="E1" s="40"/>
      <c r="F1" s="40"/>
      <c r="G1" s="41"/>
    </row>
    <row r="2" spans="1:8" x14ac:dyDescent="0.2">
      <c r="A2" s="34"/>
      <c r="B2" s="42" t="s">
        <v>58</v>
      </c>
      <c r="C2" s="40"/>
      <c r="D2" s="40"/>
      <c r="E2" s="40"/>
      <c r="F2" s="41"/>
      <c r="G2" s="43" t="s">
        <v>57</v>
      </c>
    </row>
    <row r="3" spans="1:8" ht="24.95" customHeight="1" x14ac:dyDescent="0.2">
      <c r="A3" s="32" t="s">
        <v>52</v>
      </c>
      <c r="B3" s="3" t="s">
        <v>53</v>
      </c>
      <c r="C3" s="3" t="s">
        <v>118</v>
      </c>
      <c r="D3" s="3" t="s">
        <v>54</v>
      </c>
      <c r="E3" s="3" t="s">
        <v>55</v>
      </c>
      <c r="F3" s="3" t="s">
        <v>56</v>
      </c>
      <c r="G3" s="44"/>
    </row>
    <row r="4" spans="1:8" x14ac:dyDescent="0.2">
      <c r="A4" s="35"/>
      <c r="B4" s="4">
        <v>1</v>
      </c>
      <c r="C4" s="4">
        <v>2</v>
      </c>
      <c r="D4" s="4" t="s">
        <v>119</v>
      </c>
      <c r="E4" s="4">
        <v>4</v>
      </c>
      <c r="F4" s="4">
        <v>5</v>
      </c>
      <c r="G4" s="4" t="s">
        <v>120</v>
      </c>
    </row>
    <row r="5" spans="1:8" x14ac:dyDescent="0.2">
      <c r="A5" s="22" t="s">
        <v>59</v>
      </c>
      <c r="B5" s="15">
        <f>SUM(B6:B12)</f>
        <v>2513755.8600000003</v>
      </c>
      <c r="C5" s="15">
        <f>SUM(C6:C12)</f>
        <v>7000</v>
      </c>
      <c r="D5" s="15">
        <f>B5+C5</f>
        <v>2520755.8600000003</v>
      </c>
      <c r="E5" s="15">
        <f>SUM(E6:E12)</f>
        <v>2517484.86</v>
      </c>
      <c r="F5" s="15">
        <f>SUM(F6:F12)</f>
        <v>2517484.86</v>
      </c>
      <c r="G5" s="15">
        <f>D5-E5</f>
        <v>3271.0000000004657</v>
      </c>
    </row>
    <row r="6" spans="1:8" x14ac:dyDescent="0.2">
      <c r="A6" s="24" t="s">
        <v>63</v>
      </c>
      <c r="B6" s="6">
        <v>2044374.81</v>
      </c>
      <c r="C6" s="6">
        <v>0</v>
      </c>
      <c r="D6" s="6">
        <f t="shared" ref="D6:D69" si="0">B6+C6</f>
        <v>2044374.81</v>
      </c>
      <c r="E6" s="6">
        <v>2042157.3</v>
      </c>
      <c r="F6" s="6">
        <v>2042157.3</v>
      </c>
      <c r="G6" s="6">
        <f t="shared" ref="G6:G69" si="1">D6-E6</f>
        <v>2217.5100000000093</v>
      </c>
      <c r="H6" s="11">
        <v>1100</v>
      </c>
    </row>
    <row r="7" spans="1:8" x14ac:dyDescent="0.2">
      <c r="A7" s="24" t="s">
        <v>64</v>
      </c>
      <c r="B7" s="6">
        <v>0</v>
      </c>
      <c r="C7" s="6">
        <v>0</v>
      </c>
      <c r="D7" s="6">
        <f t="shared" si="0"/>
        <v>0</v>
      </c>
      <c r="E7" s="6">
        <v>0</v>
      </c>
      <c r="F7" s="6">
        <v>0</v>
      </c>
      <c r="G7" s="6">
        <f t="shared" si="1"/>
        <v>0</v>
      </c>
      <c r="H7" s="11">
        <v>1200</v>
      </c>
    </row>
    <row r="8" spans="1:8" x14ac:dyDescent="0.2">
      <c r="A8" s="24" t="s">
        <v>65</v>
      </c>
      <c r="B8" s="6">
        <v>305652.37</v>
      </c>
      <c r="C8" s="6">
        <v>7000</v>
      </c>
      <c r="D8" s="6">
        <f t="shared" si="0"/>
        <v>312652.37</v>
      </c>
      <c r="E8" s="6">
        <v>312381.2</v>
      </c>
      <c r="F8" s="6">
        <v>312381.2</v>
      </c>
      <c r="G8" s="6">
        <f t="shared" si="1"/>
        <v>271.1699999999837</v>
      </c>
      <c r="H8" s="11">
        <v>1300</v>
      </c>
    </row>
    <row r="9" spans="1:8" x14ac:dyDescent="0.2">
      <c r="A9" s="36" t="s">
        <v>32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  <c r="H9" s="11">
        <v>1400</v>
      </c>
    </row>
    <row r="10" spans="1:8" x14ac:dyDescent="0.2">
      <c r="A10" s="24" t="s">
        <v>66</v>
      </c>
      <c r="B10" s="6">
        <v>163728.68</v>
      </c>
      <c r="C10" s="6">
        <v>0</v>
      </c>
      <c r="D10" s="6">
        <f t="shared" si="0"/>
        <v>163728.68</v>
      </c>
      <c r="E10" s="6">
        <v>162946.35999999999</v>
      </c>
      <c r="F10" s="6">
        <v>162946.35999999999</v>
      </c>
      <c r="G10" s="6">
        <f t="shared" si="1"/>
        <v>782.32000000000698</v>
      </c>
      <c r="H10" s="11">
        <v>1500</v>
      </c>
    </row>
    <row r="11" spans="1:8" x14ac:dyDescent="0.2">
      <c r="A11" s="24" t="s">
        <v>33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67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124</v>
      </c>
      <c r="B13" s="16">
        <f>SUM(B14:B22)</f>
        <v>500000</v>
      </c>
      <c r="C13" s="16">
        <f>SUM(C14:C22)</f>
        <v>86970</v>
      </c>
      <c r="D13" s="16">
        <f t="shared" si="0"/>
        <v>586970</v>
      </c>
      <c r="E13" s="16">
        <f>SUM(E14:E22)</f>
        <v>465887.13</v>
      </c>
      <c r="F13" s="16">
        <f>SUM(F14:F22)</f>
        <v>465887.13</v>
      </c>
      <c r="G13" s="16">
        <f t="shared" si="1"/>
        <v>121082.87</v>
      </c>
      <c r="H13" s="23">
        <v>0</v>
      </c>
    </row>
    <row r="14" spans="1:8" x14ac:dyDescent="0.2">
      <c r="A14" s="24" t="s">
        <v>68</v>
      </c>
      <c r="B14" s="6">
        <v>145000</v>
      </c>
      <c r="C14" s="6">
        <v>0</v>
      </c>
      <c r="D14" s="6">
        <f t="shared" si="0"/>
        <v>145000</v>
      </c>
      <c r="E14" s="6">
        <v>128446.92</v>
      </c>
      <c r="F14" s="6">
        <v>128446.92</v>
      </c>
      <c r="G14" s="6">
        <f t="shared" si="1"/>
        <v>16553.080000000002</v>
      </c>
      <c r="H14" s="11">
        <v>2100</v>
      </c>
    </row>
    <row r="15" spans="1:8" x14ac:dyDescent="0.2">
      <c r="A15" s="24" t="s">
        <v>69</v>
      </c>
      <c r="B15" s="6">
        <v>111000</v>
      </c>
      <c r="C15" s="6">
        <v>20000</v>
      </c>
      <c r="D15" s="6">
        <f t="shared" si="0"/>
        <v>131000</v>
      </c>
      <c r="E15" s="6">
        <v>130605.4</v>
      </c>
      <c r="F15" s="6">
        <v>130605.4</v>
      </c>
      <c r="G15" s="6">
        <f t="shared" si="1"/>
        <v>394.60000000000582</v>
      </c>
      <c r="H15" s="11">
        <v>2200</v>
      </c>
    </row>
    <row r="16" spans="1:8" x14ac:dyDescent="0.2">
      <c r="A16" s="24" t="s">
        <v>70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71</v>
      </c>
      <c r="B17" s="6">
        <v>40000</v>
      </c>
      <c r="C17" s="6">
        <v>5000</v>
      </c>
      <c r="D17" s="6">
        <f t="shared" si="0"/>
        <v>45000</v>
      </c>
      <c r="E17" s="6">
        <v>45000</v>
      </c>
      <c r="F17" s="6">
        <v>45000</v>
      </c>
      <c r="G17" s="6">
        <f t="shared" si="1"/>
        <v>0</v>
      </c>
      <c r="H17" s="11">
        <v>2400</v>
      </c>
    </row>
    <row r="18" spans="1:8" x14ac:dyDescent="0.2">
      <c r="A18" s="24" t="s">
        <v>72</v>
      </c>
      <c r="B18" s="6">
        <v>53000</v>
      </c>
      <c r="C18" s="6">
        <v>23500</v>
      </c>
      <c r="D18" s="6">
        <f t="shared" si="0"/>
        <v>76500</v>
      </c>
      <c r="E18" s="6">
        <v>39341.46</v>
      </c>
      <c r="F18" s="6">
        <v>39341.46</v>
      </c>
      <c r="G18" s="6">
        <f t="shared" si="1"/>
        <v>37158.54</v>
      </c>
      <c r="H18" s="11">
        <v>2500</v>
      </c>
    </row>
    <row r="19" spans="1:8" x14ac:dyDescent="0.2">
      <c r="A19" s="24" t="s">
        <v>73</v>
      </c>
      <c r="B19" s="6">
        <v>85000</v>
      </c>
      <c r="C19" s="6">
        <v>0</v>
      </c>
      <c r="D19" s="6">
        <f t="shared" si="0"/>
        <v>85000</v>
      </c>
      <c r="E19" s="6">
        <v>65743.42</v>
      </c>
      <c r="F19" s="6">
        <v>65743.42</v>
      </c>
      <c r="G19" s="6">
        <f t="shared" si="1"/>
        <v>19256.580000000002</v>
      </c>
      <c r="H19" s="11">
        <v>2600</v>
      </c>
    </row>
    <row r="20" spans="1:8" x14ac:dyDescent="0.2">
      <c r="A20" s="24" t="s">
        <v>74</v>
      </c>
      <c r="B20" s="6">
        <v>38000</v>
      </c>
      <c r="C20" s="6">
        <v>0</v>
      </c>
      <c r="D20" s="6">
        <f t="shared" si="0"/>
        <v>38000</v>
      </c>
      <c r="E20" s="6">
        <v>36284.86</v>
      </c>
      <c r="F20" s="6">
        <v>36284.86</v>
      </c>
      <c r="G20" s="6">
        <f t="shared" si="1"/>
        <v>1715.1399999999994</v>
      </c>
      <c r="H20" s="11">
        <v>2700</v>
      </c>
    </row>
    <row r="21" spans="1:8" x14ac:dyDescent="0.2">
      <c r="A21" s="24" t="s">
        <v>75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76</v>
      </c>
      <c r="B22" s="6">
        <v>28000</v>
      </c>
      <c r="C22" s="6">
        <v>38470</v>
      </c>
      <c r="D22" s="6">
        <f t="shared" si="0"/>
        <v>66470</v>
      </c>
      <c r="E22" s="6">
        <v>20465.07</v>
      </c>
      <c r="F22" s="6">
        <v>20465.07</v>
      </c>
      <c r="G22" s="6">
        <f t="shared" si="1"/>
        <v>46004.93</v>
      </c>
      <c r="H22" s="11">
        <v>2900</v>
      </c>
    </row>
    <row r="23" spans="1:8" x14ac:dyDescent="0.2">
      <c r="A23" s="22" t="s">
        <v>60</v>
      </c>
      <c r="B23" s="16">
        <f>SUM(B24:B32)</f>
        <v>965676.82000000007</v>
      </c>
      <c r="C23" s="16">
        <f>SUM(C24:C32)</f>
        <v>807771.13</v>
      </c>
      <c r="D23" s="16">
        <f t="shared" si="0"/>
        <v>1773447.9500000002</v>
      </c>
      <c r="E23" s="16">
        <f>SUM(E24:E32)</f>
        <v>1663458.72</v>
      </c>
      <c r="F23" s="16">
        <f>SUM(F24:F32)</f>
        <v>1663458.72</v>
      </c>
      <c r="G23" s="16">
        <f t="shared" si="1"/>
        <v>109989.23000000021</v>
      </c>
      <c r="H23" s="23">
        <v>0</v>
      </c>
    </row>
    <row r="24" spans="1:8" x14ac:dyDescent="0.2">
      <c r="A24" s="24" t="s">
        <v>77</v>
      </c>
      <c r="B24" s="6">
        <v>70000</v>
      </c>
      <c r="C24" s="6">
        <v>0</v>
      </c>
      <c r="D24" s="6">
        <f t="shared" si="0"/>
        <v>70000</v>
      </c>
      <c r="E24" s="6">
        <v>57869.01</v>
      </c>
      <c r="F24" s="6">
        <v>57869.01</v>
      </c>
      <c r="G24" s="6">
        <f t="shared" si="1"/>
        <v>12130.989999999998</v>
      </c>
      <c r="H24" s="11">
        <v>3100</v>
      </c>
    </row>
    <row r="25" spans="1:8" x14ac:dyDescent="0.2">
      <c r="A25" s="24" t="s">
        <v>78</v>
      </c>
      <c r="B25" s="6">
        <v>211000</v>
      </c>
      <c r="C25" s="6">
        <v>0</v>
      </c>
      <c r="D25" s="6">
        <f t="shared" si="0"/>
        <v>211000</v>
      </c>
      <c r="E25" s="6">
        <v>210837.78</v>
      </c>
      <c r="F25" s="6">
        <v>210837.78</v>
      </c>
      <c r="G25" s="6">
        <f t="shared" si="1"/>
        <v>162.22000000000116</v>
      </c>
      <c r="H25" s="11">
        <v>3200</v>
      </c>
    </row>
    <row r="26" spans="1:8" x14ac:dyDescent="0.2">
      <c r="A26" s="24" t="s">
        <v>79</v>
      </c>
      <c r="B26" s="6">
        <v>250000</v>
      </c>
      <c r="C26" s="6">
        <v>575364.51</v>
      </c>
      <c r="D26" s="6">
        <f t="shared" si="0"/>
        <v>825364.51</v>
      </c>
      <c r="E26" s="6">
        <v>822775.78</v>
      </c>
      <c r="F26" s="6">
        <v>822775.78</v>
      </c>
      <c r="G26" s="6">
        <f t="shared" si="1"/>
        <v>2588.7299999999814</v>
      </c>
      <c r="H26" s="11">
        <v>3300</v>
      </c>
    </row>
    <row r="27" spans="1:8" x14ac:dyDescent="0.2">
      <c r="A27" s="24" t="s">
        <v>80</v>
      </c>
      <c r="B27" s="6">
        <v>35000</v>
      </c>
      <c r="C27" s="6">
        <v>3712</v>
      </c>
      <c r="D27" s="6">
        <f t="shared" si="0"/>
        <v>38712</v>
      </c>
      <c r="E27" s="6">
        <v>15947.94</v>
      </c>
      <c r="F27" s="6">
        <v>15947.94</v>
      </c>
      <c r="G27" s="6">
        <f t="shared" si="1"/>
        <v>22764.059999999998</v>
      </c>
      <c r="H27" s="11">
        <v>3400</v>
      </c>
    </row>
    <row r="28" spans="1:8" x14ac:dyDescent="0.2">
      <c r="A28" s="24" t="s">
        <v>81</v>
      </c>
      <c r="B28" s="6">
        <v>45000</v>
      </c>
      <c r="C28" s="6">
        <v>45550.23</v>
      </c>
      <c r="D28" s="6">
        <f t="shared" si="0"/>
        <v>90550.23000000001</v>
      </c>
      <c r="E28" s="6">
        <v>45456.23</v>
      </c>
      <c r="F28" s="6">
        <v>45456.23</v>
      </c>
      <c r="G28" s="6">
        <f t="shared" si="1"/>
        <v>45094.000000000007</v>
      </c>
      <c r="H28" s="11">
        <v>3500</v>
      </c>
    </row>
    <row r="29" spans="1:8" x14ac:dyDescent="0.2">
      <c r="A29" s="24" t="s">
        <v>82</v>
      </c>
      <c r="B29" s="6">
        <v>60000</v>
      </c>
      <c r="C29" s="6">
        <v>0</v>
      </c>
      <c r="D29" s="6">
        <f t="shared" si="0"/>
        <v>60000</v>
      </c>
      <c r="E29" s="6">
        <v>58255.44</v>
      </c>
      <c r="F29" s="6">
        <v>58255.44</v>
      </c>
      <c r="G29" s="6">
        <f t="shared" si="1"/>
        <v>1744.5599999999977</v>
      </c>
      <c r="H29" s="11">
        <v>3600</v>
      </c>
    </row>
    <row r="30" spans="1:8" x14ac:dyDescent="0.2">
      <c r="A30" s="24" t="s">
        <v>83</v>
      </c>
      <c r="B30" s="6">
        <v>51000</v>
      </c>
      <c r="C30" s="6">
        <v>80500</v>
      </c>
      <c r="D30" s="6">
        <f t="shared" si="0"/>
        <v>131500</v>
      </c>
      <c r="E30" s="6">
        <v>118499.53</v>
      </c>
      <c r="F30" s="6">
        <v>118499.53</v>
      </c>
      <c r="G30" s="6">
        <f t="shared" si="1"/>
        <v>13000.470000000001</v>
      </c>
      <c r="H30" s="11">
        <v>3700</v>
      </c>
    </row>
    <row r="31" spans="1:8" x14ac:dyDescent="0.2">
      <c r="A31" s="24" t="s">
        <v>84</v>
      </c>
      <c r="B31" s="6">
        <v>165676.82</v>
      </c>
      <c r="C31" s="6">
        <v>105644.39</v>
      </c>
      <c r="D31" s="6">
        <f t="shared" si="0"/>
        <v>271321.21000000002</v>
      </c>
      <c r="E31" s="6">
        <v>259430.01</v>
      </c>
      <c r="F31" s="6">
        <v>259430.01</v>
      </c>
      <c r="G31" s="6">
        <f t="shared" si="1"/>
        <v>11891.200000000012</v>
      </c>
      <c r="H31" s="11">
        <v>3800</v>
      </c>
    </row>
    <row r="32" spans="1:8" x14ac:dyDescent="0.2">
      <c r="A32" s="24" t="s">
        <v>17</v>
      </c>
      <c r="B32" s="6">
        <v>78000</v>
      </c>
      <c r="C32" s="6">
        <v>-3000</v>
      </c>
      <c r="D32" s="6">
        <f t="shared" si="0"/>
        <v>75000</v>
      </c>
      <c r="E32" s="6">
        <v>74387</v>
      </c>
      <c r="F32" s="6">
        <v>74387</v>
      </c>
      <c r="G32" s="6">
        <f t="shared" si="1"/>
        <v>613</v>
      </c>
      <c r="H32" s="11">
        <v>3900</v>
      </c>
    </row>
    <row r="33" spans="1:8" x14ac:dyDescent="0.2">
      <c r="A33" s="22" t="s">
        <v>125</v>
      </c>
      <c r="B33" s="16">
        <f>SUM(B34:B42)</f>
        <v>52600</v>
      </c>
      <c r="C33" s="16">
        <f>SUM(C34:C42)</f>
        <v>9650</v>
      </c>
      <c r="D33" s="16">
        <f t="shared" si="0"/>
        <v>62250</v>
      </c>
      <c r="E33" s="16">
        <f>SUM(E34:E42)</f>
        <v>62250</v>
      </c>
      <c r="F33" s="16">
        <f>SUM(F34:F42)</f>
        <v>62250</v>
      </c>
      <c r="G33" s="16">
        <f t="shared" si="1"/>
        <v>0</v>
      </c>
      <c r="H33" s="23">
        <v>0</v>
      </c>
    </row>
    <row r="34" spans="1:8" x14ac:dyDescent="0.2">
      <c r="A34" s="24" t="s">
        <v>85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86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87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88</v>
      </c>
      <c r="B37" s="6">
        <v>52600</v>
      </c>
      <c r="C37" s="6">
        <v>9650</v>
      </c>
      <c r="D37" s="6">
        <f t="shared" si="0"/>
        <v>62250</v>
      </c>
      <c r="E37" s="6">
        <v>62250</v>
      </c>
      <c r="F37" s="6">
        <v>62250</v>
      </c>
      <c r="G37" s="6">
        <f t="shared" si="1"/>
        <v>0</v>
      </c>
      <c r="H37" s="11">
        <v>4400</v>
      </c>
    </row>
    <row r="38" spans="1:8" x14ac:dyDescent="0.2">
      <c r="A38" s="24" t="s">
        <v>38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89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90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34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91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126</v>
      </c>
      <c r="B43" s="16">
        <f>SUM(B44:B52)</f>
        <v>0</v>
      </c>
      <c r="C43" s="16">
        <f>SUM(C44:C52)</f>
        <v>230400</v>
      </c>
      <c r="D43" s="16">
        <f t="shared" si="0"/>
        <v>230400</v>
      </c>
      <c r="E43" s="16">
        <f>SUM(E44:E52)</f>
        <v>217736</v>
      </c>
      <c r="F43" s="16">
        <f>SUM(F44:F52)</f>
        <v>217736</v>
      </c>
      <c r="G43" s="16">
        <f t="shared" si="1"/>
        <v>12664</v>
      </c>
      <c r="H43" s="23">
        <v>0</v>
      </c>
    </row>
    <row r="44" spans="1:8" x14ac:dyDescent="0.2">
      <c r="A44" s="5" t="s">
        <v>92</v>
      </c>
      <c r="B44" s="6">
        <v>0</v>
      </c>
      <c r="C44" s="6">
        <v>0</v>
      </c>
      <c r="D44" s="6">
        <f t="shared" si="0"/>
        <v>0</v>
      </c>
      <c r="E44" s="6">
        <v>0</v>
      </c>
      <c r="F44" s="6">
        <v>0</v>
      </c>
      <c r="G44" s="6">
        <f t="shared" si="1"/>
        <v>0</v>
      </c>
      <c r="H44" s="11">
        <v>5100</v>
      </c>
    </row>
    <row r="45" spans="1:8" x14ac:dyDescent="0.2">
      <c r="A45" s="24" t="s">
        <v>93</v>
      </c>
      <c r="B45" s="6">
        <v>0</v>
      </c>
      <c r="C45" s="6">
        <v>70400</v>
      </c>
      <c r="D45" s="6">
        <f t="shared" si="0"/>
        <v>70400</v>
      </c>
      <c r="E45" s="6">
        <v>57736</v>
      </c>
      <c r="F45" s="6">
        <v>57736</v>
      </c>
      <c r="G45" s="6">
        <f t="shared" si="1"/>
        <v>12664</v>
      </c>
      <c r="H45" s="11">
        <v>5200</v>
      </c>
    </row>
    <row r="46" spans="1:8" x14ac:dyDescent="0.2">
      <c r="A46" s="24" t="s">
        <v>94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95</v>
      </c>
      <c r="B47" s="6">
        <v>0</v>
      </c>
      <c r="C47" s="6">
        <v>160000</v>
      </c>
      <c r="D47" s="6">
        <f t="shared" si="0"/>
        <v>160000</v>
      </c>
      <c r="E47" s="6">
        <v>160000</v>
      </c>
      <c r="F47" s="6">
        <v>160000</v>
      </c>
      <c r="G47" s="6">
        <f t="shared" si="1"/>
        <v>0</v>
      </c>
      <c r="H47" s="11">
        <v>5400</v>
      </c>
    </row>
    <row r="48" spans="1:8" x14ac:dyDescent="0.2">
      <c r="A48" s="24" t="s">
        <v>96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97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11">
        <v>5600</v>
      </c>
    </row>
    <row r="50" spans="1:8" x14ac:dyDescent="0.2">
      <c r="A50" s="24" t="s">
        <v>98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99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100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61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101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102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103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127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104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105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106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107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108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109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110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128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37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62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111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112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113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114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115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116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117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51</v>
      </c>
      <c r="B77" s="18">
        <f t="shared" ref="B77:G77" si="4">SUM(B5+B13+B23+B33+B43+B53+B57+B65+B69)</f>
        <v>4032032.6800000006</v>
      </c>
      <c r="C77" s="18">
        <f t="shared" si="4"/>
        <v>1141791.1299999999</v>
      </c>
      <c r="D77" s="18">
        <f t="shared" si="4"/>
        <v>5173823.8100000005</v>
      </c>
      <c r="E77" s="18">
        <f t="shared" si="4"/>
        <v>4926816.71</v>
      </c>
      <c r="F77" s="18">
        <f t="shared" si="4"/>
        <v>4926816.71</v>
      </c>
      <c r="G77" s="18">
        <f t="shared" si="4"/>
        <v>247007.10000000068</v>
      </c>
      <c r="H77" s="31"/>
    </row>
    <row r="78" spans="1:8" x14ac:dyDescent="0.2">
      <c r="H78" s="31"/>
    </row>
    <row r="79" spans="1:8" x14ac:dyDescent="0.2">
      <c r="A79" s="1" t="s">
        <v>121</v>
      </c>
      <c r="H79" s="31"/>
    </row>
    <row r="80" spans="1:8" x14ac:dyDescent="0.2">
      <c r="H80" s="31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zoomScaleNormal="10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2" t="s">
        <v>131</v>
      </c>
      <c r="B1" s="40"/>
      <c r="C1" s="40"/>
      <c r="D1" s="40"/>
      <c r="E1" s="40"/>
      <c r="F1" s="40"/>
      <c r="G1" s="41"/>
    </row>
    <row r="2" spans="1:7" x14ac:dyDescent="0.2">
      <c r="A2" s="34"/>
      <c r="B2" s="42" t="s">
        <v>58</v>
      </c>
      <c r="C2" s="40"/>
      <c r="D2" s="40"/>
      <c r="E2" s="40"/>
      <c r="F2" s="41"/>
      <c r="G2" s="43" t="s">
        <v>57</v>
      </c>
    </row>
    <row r="3" spans="1:7" ht="24.95" customHeight="1" x14ac:dyDescent="0.2">
      <c r="A3" s="33" t="s">
        <v>52</v>
      </c>
      <c r="B3" s="3" t="s">
        <v>53</v>
      </c>
      <c r="C3" s="3" t="s">
        <v>118</v>
      </c>
      <c r="D3" s="3" t="s">
        <v>54</v>
      </c>
      <c r="E3" s="3" t="s">
        <v>55</v>
      </c>
      <c r="F3" s="3" t="s">
        <v>56</v>
      </c>
      <c r="G3" s="44"/>
    </row>
    <row r="4" spans="1:7" x14ac:dyDescent="0.2">
      <c r="A4" s="35"/>
      <c r="B4" s="4">
        <v>1</v>
      </c>
      <c r="C4" s="4">
        <v>2</v>
      </c>
      <c r="D4" s="4" t="s">
        <v>119</v>
      </c>
      <c r="E4" s="4">
        <v>4</v>
      </c>
      <c r="F4" s="4">
        <v>5</v>
      </c>
      <c r="G4" s="4" t="s">
        <v>120</v>
      </c>
    </row>
    <row r="5" spans="1:7" x14ac:dyDescent="0.2">
      <c r="A5" s="7" t="s">
        <v>0</v>
      </c>
      <c r="B5" s="19">
        <v>4032032.68</v>
      </c>
      <c r="C5" s="19">
        <v>911391.13</v>
      </c>
      <c r="D5" s="19">
        <f>B5+C5</f>
        <v>4943423.8100000005</v>
      </c>
      <c r="E5" s="19">
        <v>4709080.71</v>
      </c>
      <c r="F5" s="19">
        <v>4709080.71</v>
      </c>
      <c r="G5" s="19">
        <f>D5-E5</f>
        <v>234343.10000000056</v>
      </c>
    </row>
    <row r="6" spans="1:7" x14ac:dyDescent="0.2">
      <c r="A6" s="7" t="s">
        <v>1</v>
      </c>
      <c r="B6" s="19">
        <v>0</v>
      </c>
      <c r="C6" s="19">
        <v>230400</v>
      </c>
      <c r="D6" s="19">
        <f>B6+C6</f>
        <v>230400</v>
      </c>
      <c r="E6" s="19">
        <v>217736</v>
      </c>
      <c r="F6" s="19">
        <v>217736</v>
      </c>
      <c r="G6" s="19">
        <f>D6-E6</f>
        <v>12664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38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4" t="s">
        <v>35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51</v>
      </c>
      <c r="B10" s="18">
        <f t="shared" ref="B10:G10" si="0">SUM(B5+B6+B7+B8+B9)</f>
        <v>4032032.68</v>
      </c>
      <c r="C10" s="18">
        <f t="shared" si="0"/>
        <v>1141791.1299999999</v>
      </c>
      <c r="D10" s="18">
        <f t="shared" si="0"/>
        <v>5173823.8100000005</v>
      </c>
      <c r="E10" s="18">
        <f t="shared" si="0"/>
        <v>4926816.71</v>
      </c>
      <c r="F10" s="18">
        <f t="shared" si="0"/>
        <v>4926816.71</v>
      </c>
      <c r="G10" s="18">
        <f t="shared" si="0"/>
        <v>247007.10000000056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workbookViewId="0">
      <selection activeCell="A2" sqref="A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2" t="s">
        <v>136</v>
      </c>
      <c r="B1" s="40"/>
      <c r="C1" s="40"/>
      <c r="D1" s="40"/>
      <c r="E1" s="40"/>
      <c r="F1" s="40"/>
      <c r="G1" s="41"/>
    </row>
    <row r="2" spans="1:7" x14ac:dyDescent="0.2">
      <c r="A2" s="34"/>
      <c r="B2" s="42" t="s">
        <v>58</v>
      </c>
      <c r="C2" s="40"/>
      <c r="D2" s="40"/>
      <c r="E2" s="40"/>
      <c r="F2" s="41"/>
      <c r="G2" s="43" t="s">
        <v>57</v>
      </c>
    </row>
    <row r="3" spans="1:7" ht="24.95" customHeight="1" x14ac:dyDescent="0.2">
      <c r="A3" s="34" t="s">
        <v>52</v>
      </c>
      <c r="B3" s="3" t="s">
        <v>53</v>
      </c>
      <c r="C3" s="3" t="s">
        <v>118</v>
      </c>
      <c r="D3" s="3" t="s">
        <v>54</v>
      </c>
      <c r="E3" s="3" t="s">
        <v>55</v>
      </c>
      <c r="F3" s="3" t="s">
        <v>56</v>
      </c>
      <c r="G3" s="44"/>
    </row>
    <row r="4" spans="1:7" x14ac:dyDescent="0.2">
      <c r="A4" s="35"/>
      <c r="B4" s="4">
        <v>1</v>
      </c>
      <c r="C4" s="4">
        <v>2</v>
      </c>
      <c r="D4" s="4" t="s">
        <v>119</v>
      </c>
      <c r="E4" s="4">
        <v>4</v>
      </c>
      <c r="F4" s="4">
        <v>5</v>
      </c>
      <c r="G4" s="4" t="s">
        <v>120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132</v>
      </c>
      <c r="B6" s="6">
        <v>3105755.86</v>
      </c>
      <c r="C6" s="6">
        <v>337877.51</v>
      </c>
      <c r="D6" s="6">
        <f>B6+C6</f>
        <v>3443633.37</v>
      </c>
      <c r="E6" s="6">
        <v>3242229.38</v>
      </c>
      <c r="F6" s="6">
        <v>3242229.38</v>
      </c>
      <c r="G6" s="6">
        <f>D6-E6</f>
        <v>201403.99000000022</v>
      </c>
    </row>
    <row r="7" spans="1:7" x14ac:dyDescent="0.2">
      <c r="A7" s="27" t="s">
        <v>133</v>
      </c>
      <c r="B7" s="6">
        <v>727276.82</v>
      </c>
      <c r="C7" s="6">
        <v>459114.39</v>
      </c>
      <c r="D7" s="6">
        <f t="shared" ref="D7:D12" si="0">B7+C7</f>
        <v>1186391.21</v>
      </c>
      <c r="E7" s="6">
        <v>1159376.47</v>
      </c>
      <c r="F7" s="6">
        <v>1159376.47</v>
      </c>
      <c r="G7" s="6">
        <f t="shared" ref="G7:G12" si="1">D7-E7</f>
        <v>27014.739999999991</v>
      </c>
    </row>
    <row r="8" spans="1:7" x14ac:dyDescent="0.2">
      <c r="A8" s="27" t="s">
        <v>134</v>
      </c>
      <c r="B8" s="6">
        <v>114000</v>
      </c>
      <c r="C8" s="6">
        <v>334799.23</v>
      </c>
      <c r="D8" s="6">
        <f t="shared" si="0"/>
        <v>448799.23</v>
      </c>
      <c r="E8" s="6">
        <v>448082.19</v>
      </c>
      <c r="F8" s="6">
        <v>448082.19</v>
      </c>
      <c r="G8" s="6">
        <f t="shared" si="1"/>
        <v>717.03999999997905</v>
      </c>
    </row>
    <row r="9" spans="1:7" x14ac:dyDescent="0.2">
      <c r="A9" s="27" t="s">
        <v>135</v>
      </c>
      <c r="B9" s="6">
        <v>85000</v>
      </c>
      <c r="C9" s="6">
        <v>10000</v>
      </c>
      <c r="D9" s="6">
        <f t="shared" si="0"/>
        <v>95000</v>
      </c>
      <c r="E9" s="6">
        <v>77128.67</v>
      </c>
      <c r="F9" s="6">
        <v>77128.67</v>
      </c>
      <c r="G9" s="6">
        <f t="shared" si="1"/>
        <v>17871.330000000002</v>
      </c>
    </row>
    <row r="10" spans="1:7" x14ac:dyDescent="0.2">
      <c r="A10" s="27" t="s">
        <v>123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27" t="s">
        <v>49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7" t="s">
        <v>50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7"/>
      <c r="B13" s="6"/>
      <c r="C13" s="6"/>
      <c r="D13" s="6"/>
      <c r="E13" s="6"/>
      <c r="F13" s="6"/>
      <c r="G13" s="6"/>
    </row>
    <row r="14" spans="1:7" x14ac:dyDescent="0.2">
      <c r="A14" s="13" t="s">
        <v>51</v>
      </c>
      <c r="B14" s="21">
        <f t="shared" ref="B14:G14" si="2">SUM(B6:B13)</f>
        <v>4032032.6799999997</v>
      </c>
      <c r="C14" s="21">
        <f t="shared" si="2"/>
        <v>1141791.1299999999</v>
      </c>
      <c r="D14" s="21">
        <f t="shared" si="2"/>
        <v>5173823.8100000005</v>
      </c>
      <c r="E14" s="21">
        <f t="shared" si="2"/>
        <v>4926816.71</v>
      </c>
      <c r="F14" s="21">
        <f t="shared" si="2"/>
        <v>4926816.71</v>
      </c>
      <c r="G14" s="21">
        <f t="shared" si="2"/>
        <v>247007.10000000021</v>
      </c>
    </row>
    <row r="17" spans="1:7" ht="45" customHeight="1" x14ac:dyDescent="0.2">
      <c r="A17" s="42" t="s">
        <v>137</v>
      </c>
      <c r="B17" s="40"/>
      <c r="C17" s="40"/>
      <c r="D17" s="40"/>
      <c r="E17" s="40"/>
      <c r="F17" s="40"/>
      <c r="G17" s="41"/>
    </row>
    <row r="18" spans="1:7" x14ac:dyDescent="0.2">
      <c r="A18" s="45" t="s">
        <v>52</v>
      </c>
      <c r="B18" s="42" t="s">
        <v>58</v>
      </c>
      <c r="C18" s="40"/>
      <c r="D18" s="40"/>
      <c r="E18" s="40"/>
      <c r="F18" s="41"/>
      <c r="G18" s="43" t="s">
        <v>57</v>
      </c>
    </row>
    <row r="19" spans="1:7" ht="22.5" x14ac:dyDescent="0.2">
      <c r="A19" s="46"/>
      <c r="B19" s="3" t="s">
        <v>53</v>
      </c>
      <c r="C19" s="3" t="s">
        <v>118</v>
      </c>
      <c r="D19" s="3" t="s">
        <v>54</v>
      </c>
      <c r="E19" s="3" t="s">
        <v>55</v>
      </c>
      <c r="F19" s="3" t="s">
        <v>56</v>
      </c>
      <c r="G19" s="44"/>
    </row>
    <row r="20" spans="1:7" x14ac:dyDescent="0.2">
      <c r="A20" s="47"/>
      <c r="B20" s="4">
        <v>1</v>
      </c>
      <c r="C20" s="4">
        <v>2</v>
      </c>
      <c r="D20" s="4" t="s">
        <v>119</v>
      </c>
      <c r="E20" s="4">
        <v>4</v>
      </c>
      <c r="F20" s="4">
        <v>5</v>
      </c>
      <c r="G20" s="4" t="s">
        <v>120</v>
      </c>
    </row>
    <row r="21" spans="1:7" x14ac:dyDescent="0.2">
      <c r="A21" s="28" t="s">
        <v>7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6">
        <f>D21-E21</f>
        <v>0</v>
      </c>
    </row>
    <row r="22" spans="1:7" x14ac:dyDescent="0.2">
      <c r="A22" s="28" t="s">
        <v>8</v>
      </c>
      <c r="B22" s="6">
        <v>0</v>
      </c>
      <c r="C22" s="6">
        <v>0</v>
      </c>
      <c r="D22" s="6">
        <f t="shared" ref="D22:D24" si="3">B22+C22</f>
        <v>0</v>
      </c>
      <c r="E22" s="6">
        <v>0</v>
      </c>
      <c r="F22" s="6">
        <v>0</v>
      </c>
      <c r="G22" s="6">
        <f t="shared" ref="G22:G24" si="4">D22-E22</f>
        <v>0</v>
      </c>
    </row>
    <row r="23" spans="1:7" x14ac:dyDescent="0.2">
      <c r="A23" s="28" t="s">
        <v>9</v>
      </c>
      <c r="B23" s="6">
        <v>0</v>
      </c>
      <c r="C23" s="6">
        <v>0</v>
      </c>
      <c r="D23" s="6">
        <f t="shared" si="3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8" t="s">
        <v>122</v>
      </c>
      <c r="B24" s="6">
        <v>0</v>
      </c>
      <c r="C24" s="6">
        <v>0</v>
      </c>
      <c r="D24" s="6">
        <f t="shared" si="3"/>
        <v>0</v>
      </c>
      <c r="E24" s="6">
        <v>0</v>
      </c>
      <c r="F24" s="6">
        <v>0</v>
      </c>
      <c r="G24" s="6">
        <f t="shared" si="4"/>
        <v>0</v>
      </c>
    </row>
    <row r="25" spans="1:7" x14ac:dyDescent="0.2">
      <c r="A25" s="13" t="s">
        <v>51</v>
      </c>
      <c r="B25" s="21">
        <f t="shared" ref="B25:G25" si="5">SUM(B21:B24)</f>
        <v>0</v>
      </c>
      <c r="C25" s="21">
        <f t="shared" si="5"/>
        <v>0</v>
      </c>
      <c r="D25" s="21">
        <f t="shared" si="5"/>
        <v>0</v>
      </c>
      <c r="E25" s="21">
        <f t="shared" si="5"/>
        <v>0</v>
      </c>
      <c r="F25" s="21">
        <f t="shared" si="5"/>
        <v>0</v>
      </c>
      <c r="G25" s="21">
        <f t="shared" si="5"/>
        <v>0</v>
      </c>
    </row>
    <row r="28" spans="1:7" ht="45" customHeight="1" x14ac:dyDescent="0.2">
      <c r="A28" s="42" t="s">
        <v>138</v>
      </c>
      <c r="B28" s="40"/>
      <c r="C28" s="40"/>
      <c r="D28" s="40"/>
      <c r="E28" s="40"/>
      <c r="F28" s="40"/>
      <c r="G28" s="41"/>
    </row>
    <row r="29" spans="1:7" x14ac:dyDescent="0.2">
      <c r="A29" s="45" t="s">
        <v>52</v>
      </c>
      <c r="B29" s="42" t="s">
        <v>58</v>
      </c>
      <c r="C29" s="40"/>
      <c r="D29" s="40"/>
      <c r="E29" s="40"/>
      <c r="F29" s="41"/>
      <c r="G29" s="43" t="s">
        <v>57</v>
      </c>
    </row>
    <row r="30" spans="1:7" ht="22.5" x14ac:dyDescent="0.2">
      <c r="A30" s="46"/>
      <c r="B30" s="3" t="s">
        <v>53</v>
      </c>
      <c r="C30" s="3" t="s">
        <v>118</v>
      </c>
      <c r="D30" s="3" t="s">
        <v>54</v>
      </c>
      <c r="E30" s="3" t="s">
        <v>55</v>
      </c>
      <c r="F30" s="3" t="s">
        <v>56</v>
      </c>
      <c r="G30" s="44"/>
    </row>
    <row r="31" spans="1:7" x14ac:dyDescent="0.2">
      <c r="A31" s="47"/>
      <c r="B31" s="4">
        <v>1</v>
      </c>
      <c r="C31" s="4">
        <v>2</v>
      </c>
      <c r="D31" s="4" t="s">
        <v>119</v>
      </c>
      <c r="E31" s="4">
        <v>4</v>
      </c>
      <c r="F31" s="4">
        <v>5</v>
      </c>
      <c r="G31" s="4" t="s">
        <v>120</v>
      </c>
    </row>
    <row r="32" spans="1:7" x14ac:dyDescent="0.2">
      <c r="A32" s="29" t="s">
        <v>11</v>
      </c>
      <c r="B32" s="6">
        <v>4032032.68</v>
      </c>
      <c r="C32" s="6">
        <v>1141791.1299999999</v>
      </c>
      <c r="D32" s="6">
        <f t="shared" ref="D32:D38" si="6">B32+C32</f>
        <v>5173823.8100000005</v>
      </c>
      <c r="E32" s="6">
        <v>4926816.71</v>
      </c>
      <c r="F32" s="6">
        <v>4926816.71</v>
      </c>
      <c r="G32" s="6">
        <f t="shared" ref="G32:G38" si="7">D32-E32</f>
        <v>247007.10000000056</v>
      </c>
    </row>
    <row r="33" spans="1:7" x14ac:dyDescent="0.2">
      <c r="A33" s="29" t="s">
        <v>10</v>
      </c>
      <c r="B33" s="6">
        <v>0</v>
      </c>
      <c r="C33" s="6">
        <v>0</v>
      </c>
      <c r="D33" s="6">
        <f t="shared" si="6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9" t="s">
        <v>12</v>
      </c>
      <c r="B34" s="6">
        <v>0</v>
      </c>
      <c r="C34" s="6">
        <v>0</v>
      </c>
      <c r="D34" s="6">
        <f t="shared" si="6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9" t="s">
        <v>24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11.25" customHeight="1" x14ac:dyDescent="0.2">
      <c r="A36" s="29" t="s">
        <v>25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9" t="s">
        <v>129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x14ac:dyDescent="0.2">
      <c r="A38" s="29" t="s">
        <v>13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13" t="s">
        <v>51</v>
      </c>
      <c r="B39" s="21">
        <f t="shared" ref="B39:G39" si="8">SUM(B32:B38)</f>
        <v>4032032.68</v>
      </c>
      <c r="C39" s="21">
        <f t="shared" si="8"/>
        <v>1141791.1299999999</v>
      </c>
      <c r="D39" s="21">
        <f t="shared" si="8"/>
        <v>5173823.8100000005</v>
      </c>
      <c r="E39" s="21">
        <f t="shared" si="8"/>
        <v>4926816.71</v>
      </c>
      <c r="F39" s="21">
        <f t="shared" si="8"/>
        <v>4926816.71</v>
      </c>
      <c r="G39" s="21">
        <f t="shared" si="8"/>
        <v>247007.10000000056</v>
      </c>
    </row>
    <row r="41" spans="1:7" x14ac:dyDescent="0.2">
      <c r="A41" s="1" t="s">
        <v>121</v>
      </c>
    </row>
  </sheetData>
  <sheetProtection formatCells="0" formatColumns="0" formatRows="0" insertRows="0" deleteRows="0" autoFilter="0"/>
  <mergeCells count="11">
    <mergeCell ref="B2:F2"/>
    <mergeCell ref="G2:G3"/>
    <mergeCell ref="A1:G1"/>
    <mergeCell ref="A17:G17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showGridLines="0" tabSelected="1" workbookViewId="0">
      <selection activeCell="A9" sqref="A9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42" t="s">
        <v>139</v>
      </c>
      <c r="B1" s="40"/>
      <c r="C1" s="40"/>
      <c r="D1" s="40"/>
      <c r="E1" s="40"/>
      <c r="F1" s="40"/>
      <c r="G1" s="41"/>
    </row>
    <row r="2" spans="1:7" x14ac:dyDescent="0.2">
      <c r="A2" s="34"/>
      <c r="B2" s="42" t="s">
        <v>58</v>
      </c>
      <c r="C2" s="40"/>
      <c r="D2" s="40"/>
      <c r="E2" s="40"/>
      <c r="F2" s="41"/>
      <c r="G2" s="43" t="s">
        <v>57</v>
      </c>
    </row>
    <row r="3" spans="1:7" ht="24.95" customHeight="1" x14ac:dyDescent="0.2">
      <c r="A3" s="34" t="s">
        <v>52</v>
      </c>
      <c r="B3" s="3" t="s">
        <v>53</v>
      </c>
      <c r="C3" s="3" t="s">
        <v>118</v>
      </c>
      <c r="D3" s="3" t="s">
        <v>54</v>
      </c>
      <c r="E3" s="3" t="s">
        <v>55</v>
      </c>
      <c r="F3" s="3" t="s">
        <v>56</v>
      </c>
      <c r="G3" s="44"/>
    </row>
    <row r="4" spans="1:7" x14ac:dyDescent="0.2">
      <c r="A4" s="35"/>
      <c r="B4" s="4">
        <v>1</v>
      </c>
      <c r="C4" s="4">
        <v>2</v>
      </c>
      <c r="D4" s="4" t="s">
        <v>119</v>
      </c>
      <c r="E4" s="4">
        <v>4</v>
      </c>
      <c r="F4" s="4">
        <v>5</v>
      </c>
      <c r="G4" s="4" t="s">
        <v>120</v>
      </c>
    </row>
    <row r="5" spans="1:7" s="39" customFormat="1" x14ac:dyDescent="0.2">
      <c r="A5" s="37"/>
      <c r="B5" s="38"/>
      <c r="C5" s="38"/>
      <c r="D5" s="38"/>
      <c r="E5" s="38"/>
      <c r="F5" s="38"/>
      <c r="G5" s="38"/>
    </row>
    <row r="6" spans="1:7" x14ac:dyDescent="0.2">
      <c r="A6" s="10" t="s">
        <v>14</v>
      </c>
      <c r="B6" s="16">
        <f t="shared" ref="B6:G6" si="0">SUM(B7:B14)</f>
        <v>3105755.86</v>
      </c>
      <c r="C6" s="16">
        <f t="shared" si="0"/>
        <v>337877.51</v>
      </c>
      <c r="D6" s="16">
        <f t="shared" si="0"/>
        <v>3443633.37</v>
      </c>
      <c r="E6" s="16">
        <f t="shared" si="0"/>
        <v>3242229.38</v>
      </c>
      <c r="F6" s="16">
        <f t="shared" si="0"/>
        <v>3242229.38</v>
      </c>
      <c r="G6" s="16">
        <f t="shared" si="0"/>
        <v>201403.99000000022</v>
      </c>
    </row>
    <row r="7" spans="1:7" x14ac:dyDescent="0.2">
      <c r="A7" s="30" t="s">
        <v>39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30" t="s">
        <v>15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x14ac:dyDescent="0.2">
      <c r="A9" s="30" t="s">
        <v>141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140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30" t="s">
        <v>21</v>
      </c>
      <c r="B11" s="6">
        <v>3105755.86</v>
      </c>
      <c r="C11" s="6">
        <v>337877.51</v>
      </c>
      <c r="D11" s="6">
        <f t="shared" si="1"/>
        <v>3443633.37</v>
      </c>
      <c r="E11" s="6">
        <v>3242229.38</v>
      </c>
      <c r="F11" s="6">
        <v>3242229.38</v>
      </c>
      <c r="G11" s="6">
        <f t="shared" si="2"/>
        <v>201403.99000000022</v>
      </c>
    </row>
    <row r="12" spans="1:7" x14ac:dyDescent="0.2">
      <c r="A12" s="30" t="s">
        <v>16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40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30" t="s">
        <v>17</v>
      </c>
      <c r="B14" s="6">
        <v>0</v>
      </c>
      <c r="C14" s="6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10" t="s">
        <v>18</v>
      </c>
      <c r="B15" s="16">
        <f t="shared" ref="B15:G15" si="3">SUM(B16:B22)</f>
        <v>926276.82</v>
      </c>
      <c r="C15" s="16">
        <f t="shared" si="3"/>
        <v>803913.62</v>
      </c>
      <c r="D15" s="16">
        <f t="shared" si="3"/>
        <v>1730190.44</v>
      </c>
      <c r="E15" s="16">
        <f t="shared" si="3"/>
        <v>1684587.33</v>
      </c>
      <c r="F15" s="16">
        <f t="shared" si="3"/>
        <v>1684587.33</v>
      </c>
      <c r="G15" s="16">
        <f t="shared" si="3"/>
        <v>45603.10999999987</v>
      </c>
    </row>
    <row r="16" spans="1:7" x14ac:dyDescent="0.2">
      <c r="A16" s="30" t="s">
        <v>41</v>
      </c>
      <c r="B16" s="6">
        <v>0</v>
      </c>
      <c r="C16" s="6">
        <v>0</v>
      </c>
      <c r="D16" s="6">
        <f>B16+C16</f>
        <v>0</v>
      </c>
      <c r="E16" s="6">
        <v>0</v>
      </c>
      <c r="F16" s="6">
        <v>0</v>
      </c>
      <c r="G16" s="6">
        <f t="shared" ref="G16:G22" si="4">D16-E16</f>
        <v>0</v>
      </c>
    </row>
    <row r="17" spans="1:7" x14ac:dyDescent="0.2">
      <c r="A17" s="30" t="s">
        <v>26</v>
      </c>
      <c r="B17" s="6">
        <v>0</v>
      </c>
      <c r="C17" s="6">
        <v>0</v>
      </c>
      <c r="D17" s="6">
        <f t="shared" ref="D17:D22" si="5">B17+C17</f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30" t="s">
        <v>19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42</v>
      </c>
      <c r="B19" s="6">
        <v>926276.82</v>
      </c>
      <c r="C19" s="6">
        <v>803913.62</v>
      </c>
      <c r="D19" s="6">
        <f t="shared" si="5"/>
        <v>1730190.44</v>
      </c>
      <c r="E19" s="6">
        <v>1684587.33</v>
      </c>
      <c r="F19" s="6">
        <v>1684587.33</v>
      </c>
      <c r="G19" s="6">
        <f t="shared" si="4"/>
        <v>45603.10999999987</v>
      </c>
    </row>
    <row r="20" spans="1:7" x14ac:dyDescent="0.2">
      <c r="A20" s="30" t="s">
        <v>43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30" t="s">
        <v>44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30" t="s">
        <v>3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10" t="s">
        <v>45</v>
      </c>
      <c r="B23" s="16">
        <f t="shared" ref="B23:G23" si="6">SUM(B24:B32)</f>
        <v>0</v>
      </c>
      <c r="C23" s="16">
        <f t="shared" si="6"/>
        <v>0</v>
      </c>
      <c r="D23" s="16">
        <f t="shared" si="6"/>
        <v>0</v>
      </c>
      <c r="E23" s="16">
        <f t="shared" si="6"/>
        <v>0</v>
      </c>
      <c r="F23" s="16">
        <f t="shared" si="6"/>
        <v>0</v>
      </c>
      <c r="G23" s="16">
        <f t="shared" si="6"/>
        <v>0</v>
      </c>
    </row>
    <row r="24" spans="1:7" x14ac:dyDescent="0.2">
      <c r="A24" s="30" t="s">
        <v>27</v>
      </c>
      <c r="B24" s="6">
        <v>0</v>
      </c>
      <c r="C24" s="6">
        <v>0</v>
      </c>
      <c r="D24" s="6">
        <f>B24+C24</f>
        <v>0</v>
      </c>
      <c r="E24" s="6">
        <v>0</v>
      </c>
      <c r="F24" s="6">
        <v>0</v>
      </c>
      <c r="G24" s="6">
        <f t="shared" ref="G24:G32" si="7">D24-E24</f>
        <v>0</v>
      </c>
    </row>
    <row r="25" spans="1:7" x14ac:dyDescent="0.2">
      <c r="A25" s="30" t="s">
        <v>22</v>
      </c>
      <c r="B25" s="6">
        <v>0</v>
      </c>
      <c r="C25" s="6">
        <v>0</v>
      </c>
      <c r="D25" s="6">
        <f t="shared" ref="D25:D32" si="8">B25+C25</f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28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46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20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4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5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47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30" t="s">
        <v>29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10" t="s">
        <v>30</v>
      </c>
      <c r="B33" s="16">
        <f t="shared" ref="B33:G33" si="9">SUM(B34:B37)</f>
        <v>0</v>
      </c>
      <c r="C33" s="16">
        <f t="shared" si="9"/>
        <v>0</v>
      </c>
      <c r="D33" s="16">
        <f t="shared" si="9"/>
        <v>0</v>
      </c>
      <c r="E33" s="16">
        <f t="shared" si="9"/>
        <v>0</v>
      </c>
      <c r="F33" s="16">
        <f t="shared" si="9"/>
        <v>0</v>
      </c>
      <c r="G33" s="16">
        <f t="shared" si="9"/>
        <v>0</v>
      </c>
    </row>
    <row r="34" spans="1:7" x14ac:dyDescent="0.2">
      <c r="A34" s="30" t="s">
        <v>48</v>
      </c>
      <c r="B34" s="6">
        <v>0</v>
      </c>
      <c r="C34" s="6">
        <v>0</v>
      </c>
      <c r="D34" s="6">
        <f>B34+C34</f>
        <v>0</v>
      </c>
      <c r="E34" s="6">
        <v>0</v>
      </c>
      <c r="F34" s="6">
        <v>0</v>
      </c>
      <c r="G34" s="6">
        <f t="shared" ref="G34:G37" si="10">D34-E34</f>
        <v>0</v>
      </c>
    </row>
    <row r="35" spans="1:7" ht="11.25" customHeight="1" x14ac:dyDescent="0.2">
      <c r="A35" s="30" t="s">
        <v>23</v>
      </c>
      <c r="B35" s="6">
        <v>0</v>
      </c>
      <c r="C35" s="6">
        <v>0</v>
      </c>
      <c r="D35" s="6">
        <f t="shared" ref="D35:D37" si="11">B35+C35</f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31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30" t="s">
        <v>6</v>
      </c>
      <c r="B37" s="6">
        <v>0</v>
      </c>
      <c r="C37" s="6">
        <v>0</v>
      </c>
      <c r="D37" s="6">
        <f t="shared" si="11"/>
        <v>0</v>
      </c>
      <c r="E37" s="6">
        <v>0</v>
      </c>
      <c r="F37" s="6">
        <v>0</v>
      </c>
      <c r="G37" s="6">
        <f t="shared" si="10"/>
        <v>0</v>
      </c>
    </row>
    <row r="38" spans="1:7" x14ac:dyDescent="0.2">
      <c r="A38" s="13" t="s">
        <v>51</v>
      </c>
      <c r="B38" s="21">
        <f t="shared" ref="B38:G38" si="12">SUM(B33+B23+B15+B6)</f>
        <v>4032032.6799999997</v>
      </c>
      <c r="C38" s="21">
        <f t="shared" si="12"/>
        <v>1141791.1299999999</v>
      </c>
      <c r="D38" s="21">
        <f t="shared" si="12"/>
        <v>5173823.8100000005</v>
      </c>
      <c r="E38" s="21">
        <f t="shared" si="12"/>
        <v>4926816.71</v>
      </c>
      <c r="F38" s="21">
        <f t="shared" si="12"/>
        <v>4926816.71</v>
      </c>
      <c r="G38" s="21">
        <f t="shared" si="12"/>
        <v>247007.10000000009</v>
      </c>
    </row>
    <row r="39" spans="1:7" x14ac:dyDescent="0.2">
      <c r="A39" s="9"/>
      <c r="B39" s="9"/>
      <c r="C39" s="9"/>
      <c r="D39" s="9"/>
      <c r="E39" s="9"/>
      <c r="F39" s="9"/>
      <c r="G39" s="9"/>
    </row>
    <row r="40" spans="1:7" x14ac:dyDescent="0.2">
      <c r="A40" s="9" t="s">
        <v>121</v>
      </c>
      <c r="B40" s="9"/>
      <c r="C40" s="9"/>
      <c r="D40" s="9"/>
      <c r="E40" s="9"/>
      <c r="F40" s="9"/>
      <c r="G40" s="9"/>
    </row>
    <row r="41" spans="1:7" x14ac:dyDescent="0.2">
      <c r="A41" s="9"/>
      <c r="B41" s="9"/>
      <c r="C41" s="9"/>
      <c r="D41" s="9"/>
      <c r="E41" s="9"/>
      <c r="F41" s="9"/>
      <c r="G41" s="9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2018-07-14T22:21:14Z</cp:lastPrinted>
  <dcterms:created xsi:type="dcterms:W3CDTF">2014-02-10T03:37:14Z</dcterms:created>
  <dcterms:modified xsi:type="dcterms:W3CDTF">2024-02-13T20:15:59Z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